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srcacza-my.sharepoint.com/personal/akahn_hsrc_ac_za/Documents/Documents/BIS/BIS 2019-2021/Reports/Main report/Appendix tables/"/>
    </mc:Choice>
  </mc:AlternateContent>
  <xr:revisionPtr revIDLastSave="3" documentId="8_{E64D2ADE-D31F-429B-9E70-2729234E2752}" xr6:coauthVersionLast="47" xr6:coauthVersionMax="47" xr10:uidLastSave="{BCD6858F-734B-4044-983F-348658843EDD}"/>
  <bookViews>
    <workbookView xWindow="28680" yWindow="-120" windowWidth="29040" windowHeight="15720" xr2:uid="{EA6C07B1-8688-4D0B-963A-6B6E75FBB640}"/>
  </bookViews>
  <sheets>
    <sheet name="1. ABOUT THIS DATA" sheetId="2" r:id="rId1"/>
    <sheet name="2. BIS 2019-2021 SIZE CLASS" sheetId="1" r:id="rId2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5" i="1" l="1"/>
  <c r="E45" i="1"/>
  <c r="D45" i="1"/>
  <c r="C45" i="1"/>
  <c r="F44" i="1"/>
  <c r="E44" i="1"/>
  <c r="D44" i="1"/>
  <c r="C44" i="1"/>
  <c r="F43" i="1"/>
  <c r="E43" i="1"/>
  <c r="D43" i="1"/>
  <c r="C43" i="1"/>
  <c r="F42" i="1"/>
  <c r="E42" i="1"/>
  <c r="D42" i="1"/>
  <c r="C42" i="1"/>
  <c r="F41" i="1"/>
  <c r="E41" i="1"/>
  <c r="D41" i="1"/>
  <c r="C41" i="1"/>
  <c r="F40" i="1"/>
  <c r="E40" i="1"/>
  <c r="D40" i="1"/>
  <c r="C40" i="1"/>
  <c r="F39" i="1"/>
  <c r="E39" i="1"/>
  <c r="D39" i="1"/>
  <c r="C39" i="1"/>
  <c r="B636" i="1"/>
  <c r="B485" i="1"/>
  <c r="B489" i="1"/>
  <c r="C467" i="1"/>
  <c r="B468" i="1"/>
  <c r="F469" i="1"/>
  <c r="E469" i="1"/>
  <c r="D469" i="1"/>
  <c r="C469" i="1"/>
  <c r="B469" i="1"/>
  <c r="F468" i="1"/>
  <c r="E468" i="1"/>
  <c r="D468" i="1"/>
  <c r="C468" i="1"/>
  <c r="F467" i="1"/>
  <c r="E467" i="1"/>
  <c r="D467" i="1"/>
  <c r="B467" i="1"/>
  <c r="F466" i="1"/>
  <c r="E466" i="1"/>
  <c r="D466" i="1"/>
  <c r="C466" i="1"/>
  <c r="B466" i="1"/>
  <c r="B17" i="1"/>
  <c r="C446" i="1"/>
  <c r="F442" i="1"/>
  <c r="E442" i="1"/>
  <c r="D442" i="1"/>
  <c r="C442" i="1"/>
  <c r="F441" i="1"/>
  <c r="E441" i="1"/>
  <c r="D441" i="1"/>
  <c r="C441" i="1"/>
  <c r="F455" i="1"/>
  <c r="E455" i="1"/>
  <c r="D455" i="1"/>
  <c r="C455" i="1"/>
  <c r="B455" i="1"/>
  <c r="F454" i="1"/>
  <c r="E454" i="1"/>
  <c r="D454" i="1"/>
  <c r="C454" i="1"/>
  <c r="B454" i="1"/>
  <c r="F453" i="1"/>
  <c r="E453" i="1"/>
  <c r="D453" i="1"/>
  <c r="C453" i="1"/>
  <c r="B453" i="1"/>
  <c r="F452" i="1"/>
  <c r="E452" i="1"/>
  <c r="D452" i="1"/>
  <c r="C452" i="1"/>
  <c r="B452" i="1"/>
  <c r="F451" i="1"/>
  <c r="E451" i="1"/>
  <c r="D451" i="1"/>
  <c r="C451" i="1"/>
  <c r="B451" i="1"/>
  <c r="F450" i="1"/>
  <c r="E450" i="1"/>
  <c r="D450" i="1"/>
  <c r="C450" i="1"/>
  <c r="B450" i="1"/>
  <c r="F449" i="1"/>
  <c r="E449" i="1"/>
  <c r="D449" i="1"/>
  <c r="C449" i="1"/>
  <c r="B449" i="1"/>
  <c r="F448" i="1"/>
  <c r="E448" i="1"/>
  <c r="D448" i="1"/>
  <c r="C448" i="1"/>
  <c r="B448" i="1"/>
  <c r="F447" i="1"/>
  <c r="E447" i="1"/>
  <c r="D447" i="1"/>
  <c r="C447" i="1"/>
  <c r="B447" i="1"/>
  <c r="F446" i="1"/>
  <c r="E446" i="1"/>
  <c r="D446" i="1"/>
  <c r="B446" i="1"/>
  <c r="F445" i="1"/>
  <c r="E445" i="1"/>
  <c r="D445" i="1"/>
  <c r="C445" i="1"/>
  <c r="B445" i="1"/>
  <c r="F444" i="1"/>
  <c r="E444" i="1"/>
  <c r="D444" i="1"/>
  <c r="C444" i="1"/>
  <c r="B444" i="1"/>
  <c r="F443" i="1"/>
  <c r="E443" i="1"/>
  <c r="D443" i="1"/>
  <c r="C443" i="1"/>
  <c r="B443" i="1"/>
  <c r="B442" i="1"/>
  <c r="B441" i="1"/>
  <c r="B974" i="1"/>
  <c r="D974" i="1"/>
  <c r="E974" i="1"/>
  <c r="F974" i="1"/>
  <c r="C974" i="1"/>
  <c r="B926" i="1"/>
  <c r="B869" i="1"/>
  <c r="F871" i="1"/>
  <c r="E871" i="1"/>
  <c r="D871" i="1"/>
  <c r="C871" i="1"/>
  <c r="B871" i="1"/>
  <c r="F870" i="1"/>
  <c r="E870" i="1"/>
  <c r="D870" i="1"/>
  <c r="C870" i="1"/>
  <c r="B870" i="1"/>
  <c r="F869" i="1"/>
  <c r="E869" i="1"/>
  <c r="D869" i="1"/>
  <c r="C869" i="1"/>
  <c r="F868" i="1"/>
  <c r="E868" i="1"/>
  <c r="D868" i="1"/>
  <c r="C868" i="1"/>
  <c r="B868" i="1"/>
  <c r="B404" i="1"/>
  <c r="F407" i="1"/>
  <c r="E407" i="1"/>
  <c r="D407" i="1"/>
  <c r="C407" i="1"/>
  <c r="F406" i="1"/>
  <c r="E406" i="1"/>
  <c r="D406" i="1"/>
  <c r="C406" i="1"/>
  <c r="F405" i="1"/>
  <c r="E405" i="1"/>
  <c r="D405" i="1"/>
  <c r="C405" i="1"/>
  <c r="F404" i="1"/>
  <c r="E404" i="1"/>
  <c r="D404" i="1"/>
  <c r="C404" i="1"/>
  <c r="B169" i="1" l="1"/>
  <c r="C170" i="1"/>
  <c r="F173" i="1"/>
  <c r="E173" i="1"/>
  <c r="D173" i="1"/>
  <c r="C173" i="1"/>
  <c r="F172" i="1"/>
  <c r="E172" i="1"/>
  <c r="D172" i="1"/>
  <c r="C172" i="1"/>
  <c r="F171" i="1"/>
  <c r="E171" i="1"/>
  <c r="D171" i="1"/>
  <c r="C171" i="1"/>
  <c r="F170" i="1"/>
  <c r="E170" i="1"/>
  <c r="D170" i="1"/>
  <c r="F169" i="1"/>
  <c r="E169" i="1"/>
  <c r="D169" i="1"/>
  <c r="C169" i="1"/>
  <c r="F207" i="1" l="1"/>
  <c r="E207" i="1"/>
  <c r="D207" i="1"/>
  <c r="C207" i="1"/>
  <c r="F206" i="1"/>
  <c r="E206" i="1"/>
  <c r="D206" i="1"/>
  <c r="C206" i="1"/>
  <c r="F205" i="1"/>
  <c r="E205" i="1"/>
  <c r="D205" i="1"/>
  <c r="C205" i="1"/>
  <c r="F204" i="1"/>
  <c r="E204" i="1"/>
  <c r="D204" i="1"/>
  <c r="C204" i="1"/>
  <c r="F203" i="1"/>
  <c r="E203" i="1"/>
  <c r="D203" i="1"/>
  <c r="C203" i="1"/>
  <c r="F202" i="1"/>
  <c r="E202" i="1"/>
  <c r="D202" i="1"/>
  <c r="C202" i="1"/>
  <c r="B203" i="1"/>
  <c r="B204" i="1"/>
  <c r="B205" i="1"/>
  <c r="B206" i="1"/>
  <c r="B207" i="1"/>
  <c r="B202" i="1"/>
  <c r="B941" i="1" l="1"/>
  <c r="B940" i="1"/>
  <c r="B953" i="1"/>
  <c r="B952" i="1"/>
  <c r="F941" i="1"/>
  <c r="E941" i="1"/>
  <c r="D941" i="1"/>
  <c r="C941" i="1"/>
  <c r="F940" i="1"/>
  <c r="E940" i="1"/>
  <c r="D940" i="1"/>
  <c r="C940" i="1"/>
  <c r="F938" i="1"/>
  <c r="E938" i="1"/>
  <c r="D938" i="1"/>
  <c r="C938" i="1"/>
  <c r="B938" i="1"/>
  <c r="F917" i="1"/>
  <c r="E917" i="1"/>
  <c r="D917" i="1"/>
  <c r="C917" i="1"/>
  <c r="B917" i="1"/>
  <c r="F914" i="1"/>
  <c r="F918" i="1" s="1"/>
  <c r="E914" i="1"/>
  <c r="E918" i="1" s="1"/>
  <c r="D914" i="1"/>
  <c r="D918" i="1" s="1"/>
  <c r="C914" i="1"/>
  <c r="C918" i="1" s="1"/>
  <c r="B914" i="1"/>
  <c r="B918" i="1" s="1"/>
  <c r="F962" i="1"/>
  <c r="F966" i="1" s="1"/>
  <c r="E962" i="1"/>
  <c r="D962" i="1"/>
  <c r="C962" i="1"/>
  <c r="C966" i="1" s="1"/>
  <c r="B962" i="1"/>
  <c r="C965" i="1"/>
  <c r="E965" i="1"/>
  <c r="D965" i="1"/>
  <c r="F965" i="1"/>
  <c r="B787" i="1"/>
  <c r="B786" i="1"/>
  <c r="B785" i="1"/>
  <c r="B942" i="1" l="1"/>
  <c r="D942" i="1"/>
  <c r="E942" i="1"/>
  <c r="F942" i="1"/>
  <c r="C942" i="1"/>
  <c r="B966" i="1"/>
  <c r="E966" i="1"/>
  <c r="D966" i="1"/>
  <c r="B965" i="1"/>
  <c r="F342" i="1"/>
  <c r="E342" i="1"/>
  <c r="D342" i="1"/>
  <c r="C342" i="1"/>
  <c r="F336" i="1"/>
  <c r="E336" i="1"/>
  <c r="D336" i="1"/>
  <c r="C336" i="1"/>
  <c r="B336" i="1"/>
  <c r="F335" i="1"/>
  <c r="E335" i="1"/>
  <c r="D335" i="1"/>
  <c r="C335" i="1"/>
  <c r="B335" i="1"/>
  <c r="F334" i="1"/>
  <c r="E334" i="1"/>
  <c r="D334" i="1"/>
  <c r="C334" i="1"/>
  <c r="B334" i="1"/>
  <c r="C322" i="1"/>
  <c r="F641" i="1"/>
  <c r="E641" i="1"/>
  <c r="D641" i="1"/>
  <c r="C641" i="1"/>
  <c r="F640" i="1"/>
  <c r="E640" i="1"/>
  <c r="D640" i="1"/>
  <c r="C640" i="1"/>
  <c r="F639" i="1"/>
  <c r="E639" i="1"/>
  <c r="D639" i="1"/>
  <c r="C639" i="1"/>
  <c r="F638" i="1"/>
  <c r="E638" i="1"/>
  <c r="D638" i="1"/>
  <c r="C638" i="1"/>
  <c r="F637" i="1"/>
  <c r="E637" i="1"/>
  <c r="D637" i="1"/>
  <c r="C637" i="1"/>
  <c r="F636" i="1"/>
  <c r="E636" i="1"/>
  <c r="D636" i="1"/>
  <c r="C636" i="1"/>
  <c r="F635" i="1"/>
  <c r="E635" i="1"/>
  <c r="D635" i="1"/>
  <c r="C635" i="1"/>
  <c r="F634" i="1"/>
  <c r="E634" i="1"/>
  <c r="D634" i="1"/>
  <c r="C634" i="1"/>
  <c r="B635" i="1"/>
  <c r="B637" i="1"/>
  <c r="B638" i="1"/>
  <c r="B639" i="1"/>
  <c r="B640" i="1"/>
  <c r="B641" i="1"/>
  <c r="B634" i="1"/>
  <c r="B498" i="1"/>
  <c r="B501" i="1" s="1"/>
  <c r="F752" i="1"/>
  <c r="E752" i="1"/>
  <c r="D752" i="1"/>
  <c r="C752" i="1"/>
  <c r="F751" i="1"/>
  <c r="E751" i="1"/>
  <c r="D751" i="1"/>
  <c r="C751" i="1"/>
  <c r="F750" i="1"/>
  <c r="E750" i="1"/>
  <c r="D750" i="1"/>
  <c r="C750" i="1"/>
  <c r="F749" i="1"/>
  <c r="E749" i="1"/>
  <c r="D749" i="1"/>
  <c r="C749" i="1"/>
  <c r="B749" i="1"/>
  <c r="B751" i="1"/>
  <c r="B752" i="1"/>
  <c r="B750" i="1"/>
  <c r="F416" i="1"/>
  <c r="E416" i="1"/>
  <c r="D416" i="1"/>
  <c r="C416" i="1"/>
  <c r="B416" i="1"/>
  <c r="F414" i="1"/>
  <c r="F417" i="1" s="1"/>
  <c r="E414" i="1"/>
  <c r="E417" i="1" s="1"/>
  <c r="D414" i="1"/>
  <c r="D417" i="1" s="1"/>
  <c r="C414" i="1"/>
  <c r="C417" i="1" s="1"/>
  <c r="B414" i="1"/>
  <c r="B417" i="1" s="1"/>
  <c r="F1026" i="1"/>
  <c r="E1026" i="1"/>
  <c r="D1026" i="1"/>
  <c r="C1026" i="1"/>
  <c r="F1025" i="1"/>
  <c r="E1025" i="1"/>
  <c r="D1025" i="1"/>
  <c r="C1025" i="1"/>
  <c r="F1024" i="1"/>
  <c r="E1024" i="1"/>
  <c r="D1024" i="1"/>
  <c r="C1024" i="1"/>
  <c r="F1023" i="1"/>
  <c r="E1023" i="1"/>
  <c r="D1023" i="1"/>
  <c r="C1023" i="1"/>
  <c r="F1022" i="1"/>
  <c r="E1022" i="1"/>
  <c r="D1022" i="1"/>
  <c r="C1022" i="1"/>
  <c r="F1021" i="1"/>
  <c r="E1021" i="1"/>
  <c r="D1021" i="1"/>
  <c r="C1021" i="1"/>
  <c r="F1020" i="1"/>
  <c r="E1020" i="1"/>
  <c r="D1020" i="1"/>
  <c r="C1020" i="1"/>
  <c r="F1019" i="1"/>
  <c r="E1019" i="1"/>
  <c r="D1019" i="1"/>
  <c r="C1019" i="1"/>
  <c r="F1018" i="1"/>
  <c r="E1018" i="1"/>
  <c r="D1018" i="1"/>
  <c r="C1018" i="1"/>
  <c r="B1026" i="1"/>
  <c r="B1019" i="1"/>
  <c r="B1020" i="1"/>
  <c r="B1021" i="1"/>
  <c r="B1022" i="1"/>
  <c r="B1023" i="1"/>
  <c r="B1024" i="1"/>
  <c r="B1025" i="1"/>
  <c r="B1018" i="1"/>
  <c r="C1002" i="1"/>
  <c r="C1001" i="1"/>
  <c r="B1002" i="1"/>
  <c r="E1001" i="1"/>
  <c r="F1001" i="1"/>
  <c r="D1001" i="1"/>
  <c r="E1002" i="1"/>
  <c r="D1002" i="1"/>
  <c r="B977" i="1"/>
  <c r="F990" i="1"/>
  <c r="E990" i="1"/>
  <c r="D990" i="1"/>
  <c r="C990" i="1"/>
  <c r="F989" i="1"/>
  <c r="E989" i="1"/>
  <c r="D989" i="1"/>
  <c r="C989" i="1"/>
  <c r="F988" i="1"/>
  <c r="E988" i="1"/>
  <c r="D988" i="1"/>
  <c r="C988" i="1"/>
  <c r="B990" i="1"/>
  <c r="B988" i="1"/>
  <c r="B989" i="1"/>
  <c r="C952" i="1"/>
  <c r="F953" i="1"/>
  <c r="E953" i="1"/>
  <c r="D953" i="1"/>
  <c r="C953" i="1"/>
  <c r="F952" i="1"/>
  <c r="E952" i="1"/>
  <c r="D952" i="1"/>
  <c r="C866" i="1"/>
  <c r="D866" i="1"/>
  <c r="E866" i="1"/>
  <c r="F866" i="1"/>
  <c r="B866" i="1"/>
  <c r="B873" i="1"/>
  <c r="F842" i="1"/>
  <c r="E842" i="1"/>
  <c r="D842" i="1"/>
  <c r="C842" i="1"/>
  <c r="F841" i="1"/>
  <c r="E841" i="1"/>
  <c r="D841" i="1"/>
  <c r="C841" i="1"/>
  <c r="F840" i="1"/>
  <c r="E840" i="1"/>
  <c r="D840" i="1"/>
  <c r="C840" i="1"/>
  <c r="F839" i="1"/>
  <c r="E839" i="1"/>
  <c r="D839" i="1"/>
  <c r="C839" i="1"/>
  <c r="F838" i="1"/>
  <c r="E838" i="1"/>
  <c r="D838" i="1"/>
  <c r="C838" i="1"/>
  <c r="F837" i="1"/>
  <c r="E837" i="1"/>
  <c r="D837" i="1"/>
  <c r="C837" i="1"/>
  <c r="F836" i="1"/>
  <c r="E836" i="1"/>
  <c r="D836" i="1"/>
  <c r="C836" i="1"/>
  <c r="B842" i="1"/>
  <c r="B837" i="1"/>
  <c r="B838" i="1"/>
  <c r="B839" i="1"/>
  <c r="B840" i="1"/>
  <c r="B841" i="1"/>
  <c r="B836" i="1"/>
  <c r="C604" i="1"/>
  <c r="F500" i="1"/>
  <c r="E500" i="1"/>
  <c r="D500" i="1"/>
  <c r="C500" i="1"/>
  <c r="F498" i="1"/>
  <c r="F501" i="1" s="1"/>
  <c r="E498" i="1"/>
  <c r="E501" i="1" s="1"/>
  <c r="D498" i="1"/>
  <c r="D501" i="1" s="1"/>
  <c r="C498" i="1"/>
  <c r="C501" i="1" s="1"/>
  <c r="B500" i="1"/>
  <c r="C384" i="1"/>
  <c r="C393" i="1" s="1"/>
  <c r="B384" i="1"/>
  <c r="B391" i="1" s="1"/>
  <c r="F384" i="1"/>
  <c r="F393" i="1" s="1"/>
  <c r="E384" i="1"/>
  <c r="E393" i="1" s="1"/>
  <c r="D384" i="1"/>
  <c r="D393" i="1" s="1"/>
  <c r="F367" i="1"/>
  <c r="F374" i="1" s="1"/>
  <c r="E367" i="1"/>
  <c r="D367" i="1"/>
  <c r="D378" i="1" s="1"/>
  <c r="C367" i="1"/>
  <c r="B367" i="1"/>
  <c r="B375" i="1" s="1"/>
  <c r="F356" i="1"/>
  <c r="F360" i="1" s="1"/>
  <c r="E356" i="1"/>
  <c r="E360" i="1" s="1"/>
  <c r="D356" i="1"/>
  <c r="D361" i="1" s="1"/>
  <c r="C356" i="1"/>
  <c r="C361" i="1" s="1"/>
  <c r="B356" i="1"/>
  <c r="B361" i="1" s="1"/>
  <c r="B1001" i="1" l="1"/>
  <c r="F1002" i="1"/>
  <c r="C390" i="1"/>
  <c r="D390" i="1"/>
  <c r="C392" i="1"/>
  <c r="D392" i="1"/>
  <c r="E390" i="1"/>
  <c r="E392" i="1"/>
  <c r="F390" i="1"/>
  <c r="F392" i="1"/>
  <c r="B390" i="1"/>
  <c r="C391" i="1"/>
  <c r="B393" i="1"/>
  <c r="D391" i="1"/>
  <c r="B392" i="1"/>
  <c r="E391" i="1"/>
  <c r="F391" i="1"/>
  <c r="E374" i="1"/>
  <c r="B360" i="1"/>
  <c r="E376" i="1"/>
  <c r="F376" i="1"/>
  <c r="E378" i="1"/>
  <c r="F378" i="1"/>
  <c r="C375" i="1"/>
  <c r="C377" i="1"/>
  <c r="D375" i="1"/>
  <c r="D377" i="1"/>
  <c r="E375" i="1"/>
  <c r="E377" i="1"/>
  <c r="F375" i="1"/>
  <c r="F377" i="1"/>
  <c r="C376" i="1"/>
  <c r="C378" i="1"/>
  <c r="C374" i="1"/>
  <c r="D374" i="1"/>
  <c r="D376" i="1"/>
  <c r="B374" i="1"/>
  <c r="B378" i="1"/>
  <c r="B377" i="1"/>
  <c r="B376" i="1"/>
  <c r="D360" i="1"/>
  <c r="C360" i="1"/>
  <c r="F361" i="1"/>
  <c r="E361" i="1"/>
  <c r="C348" i="1" l="1"/>
  <c r="D348" i="1"/>
  <c r="E348" i="1"/>
  <c r="F348" i="1"/>
  <c r="C349" i="1"/>
  <c r="D349" i="1"/>
  <c r="E349" i="1"/>
  <c r="F349" i="1"/>
  <c r="C350" i="1"/>
  <c r="D350" i="1"/>
  <c r="E350" i="1"/>
  <c r="F350" i="1"/>
  <c r="B343" i="1"/>
  <c r="B344" i="1"/>
  <c r="B345" i="1"/>
  <c r="B21" i="1"/>
  <c r="B322" i="1"/>
  <c r="B305" i="1"/>
  <c r="B309" i="1" s="1"/>
  <c r="F297" i="1"/>
  <c r="E297" i="1"/>
  <c r="D297" i="1"/>
  <c r="C297" i="1"/>
  <c r="F296" i="1"/>
  <c r="E296" i="1"/>
  <c r="D296" i="1"/>
  <c r="C296" i="1"/>
  <c r="F295" i="1"/>
  <c r="E295" i="1"/>
  <c r="D295" i="1"/>
  <c r="C295" i="1"/>
  <c r="F294" i="1"/>
  <c r="E294" i="1"/>
  <c r="D294" i="1"/>
  <c r="C294" i="1"/>
  <c r="F293" i="1"/>
  <c r="E293" i="1"/>
  <c r="D293" i="1"/>
  <c r="C293" i="1"/>
  <c r="F292" i="1"/>
  <c r="E292" i="1"/>
  <c r="D292" i="1"/>
  <c r="C292" i="1"/>
  <c r="F291" i="1"/>
  <c r="E291" i="1"/>
  <c r="D291" i="1"/>
  <c r="C291" i="1"/>
  <c r="F290" i="1"/>
  <c r="E290" i="1"/>
  <c r="D290" i="1"/>
  <c r="C290" i="1"/>
  <c r="F289" i="1"/>
  <c r="E289" i="1"/>
  <c r="D289" i="1"/>
  <c r="C289" i="1"/>
  <c r="B290" i="1"/>
  <c r="B291" i="1"/>
  <c r="B292" i="1"/>
  <c r="B293" i="1"/>
  <c r="B294" i="1"/>
  <c r="B295" i="1"/>
  <c r="B296" i="1"/>
  <c r="B297" i="1"/>
  <c r="B289" i="1"/>
  <c r="B308" i="1"/>
  <c r="F308" i="1"/>
  <c r="E308" i="1"/>
  <c r="D308" i="1"/>
  <c r="C308" i="1"/>
  <c r="F305" i="1"/>
  <c r="F309" i="1" s="1"/>
  <c r="E305" i="1"/>
  <c r="E309" i="1" s="1"/>
  <c r="D305" i="1"/>
  <c r="D309" i="1" s="1"/>
  <c r="C305" i="1"/>
  <c r="C309" i="1" s="1"/>
  <c r="F273" i="1"/>
  <c r="E273" i="1"/>
  <c r="D273" i="1"/>
  <c r="C273" i="1"/>
  <c r="F272" i="1"/>
  <c r="E272" i="1"/>
  <c r="D272" i="1"/>
  <c r="C272" i="1"/>
  <c r="F271" i="1"/>
  <c r="E271" i="1"/>
  <c r="D271" i="1"/>
  <c r="C271" i="1"/>
  <c r="F270" i="1"/>
  <c r="E270" i="1"/>
  <c r="D270" i="1"/>
  <c r="C270" i="1"/>
  <c r="B271" i="1"/>
  <c r="B272" i="1"/>
  <c r="B273" i="1"/>
  <c r="B270" i="1"/>
  <c r="F259" i="1"/>
  <c r="E259" i="1"/>
  <c r="D259" i="1"/>
  <c r="C259" i="1"/>
  <c r="F258" i="1"/>
  <c r="E258" i="1"/>
  <c r="D258" i="1"/>
  <c r="C258" i="1"/>
  <c r="F257" i="1"/>
  <c r="E257" i="1"/>
  <c r="D257" i="1"/>
  <c r="C257" i="1"/>
  <c r="F256" i="1"/>
  <c r="E256" i="1"/>
  <c r="D256" i="1"/>
  <c r="C256" i="1"/>
  <c r="F255" i="1"/>
  <c r="E255" i="1"/>
  <c r="D255" i="1"/>
  <c r="C255" i="1"/>
  <c r="B256" i="1"/>
  <c r="B257" i="1"/>
  <c r="B258" i="1"/>
  <c r="B259" i="1"/>
  <c r="B255" i="1"/>
  <c r="F240" i="1"/>
  <c r="E240" i="1"/>
  <c r="D240" i="1"/>
  <c r="C240" i="1"/>
  <c r="B240" i="1"/>
  <c r="F237" i="1"/>
  <c r="F241" i="1" s="1"/>
  <c r="E237" i="1"/>
  <c r="E241" i="1" s="1"/>
  <c r="D237" i="1"/>
  <c r="D241" i="1" s="1"/>
  <c r="C237" i="1"/>
  <c r="C241" i="1" s="1"/>
  <c r="B237" i="1"/>
  <c r="B241" i="1" s="1"/>
  <c r="C188" i="1"/>
  <c r="F189" i="1"/>
  <c r="E189" i="1"/>
  <c r="D189" i="1"/>
  <c r="C189" i="1"/>
  <c r="F188" i="1"/>
  <c r="E188" i="1"/>
  <c r="D188" i="1"/>
  <c r="F187" i="1"/>
  <c r="E187" i="1"/>
  <c r="D187" i="1"/>
  <c r="C187" i="1"/>
  <c r="F186" i="1"/>
  <c r="E186" i="1"/>
  <c r="D186" i="1"/>
  <c r="C186" i="1"/>
  <c r="B187" i="1"/>
  <c r="B188" i="1"/>
  <c r="B189" i="1"/>
  <c r="B186" i="1"/>
  <c r="B172" i="1"/>
  <c r="B170" i="1"/>
  <c r="B171" i="1"/>
  <c r="B173" i="1"/>
  <c r="B137" i="1"/>
  <c r="F121" i="1"/>
  <c r="E121" i="1"/>
  <c r="D121" i="1"/>
  <c r="C121" i="1"/>
  <c r="B121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F107" i="1"/>
  <c r="E107" i="1"/>
  <c r="D107" i="1"/>
  <c r="C107" i="1"/>
  <c r="B107" i="1"/>
  <c r="F106" i="1"/>
  <c r="E106" i="1"/>
  <c r="D106" i="1"/>
  <c r="C106" i="1"/>
  <c r="B106" i="1"/>
  <c r="F105" i="1"/>
  <c r="E105" i="1"/>
  <c r="D105" i="1"/>
  <c r="C105" i="1"/>
  <c r="B105" i="1"/>
  <c r="F104" i="1"/>
  <c r="E104" i="1"/>
  <c r="D104" i="1"/>
  <c r="C104" i="1"/>
  <c r="B104" i="1"/>
  <c r="C926" i="1"/>
  <c r="D926" i="1"/>
  <c r="E926" i="1"/>
  <c r="F926" i="1"/>
  <c r="F93" i="1"/>
  <c r="E93" i="1"/>
  <c r="D93" i="1"/>
  <c r="C93" i="1"/>
  <c r="F92" i="1"/>
  <c r="E92" i="1"/>
  <c r="D92" i="1"/>
  <c r="C92" i="1"/>
  <c r="F91" i="1"/>
  <c r="E91" i="1"/>
  <c r="D91" i="1"/>
  <c r="C91" i="1"/>
  <c r="F90" i="1"/>
  <c r="E90" i="1"/>
  <c r="D90" i="1"/>
  <c r="C90" i="1"/>
  <c r="F89" i="1"/>
  <c r="E89" i="1"/>
  <c r="D89" i="1"/>
  <c r="C89" i="1"/>
  <c r="B90" i="1"/>
  <c r="B91" i="1"/>
  <c r="B92" i="1"/>
  <c r="B93" i="1"/>
  <c r="B89" i="1"/>
  <c r="B67" i="1"/>
  <c r="B39" i="1"/>
  <c r="B342" i="1" l="1"/>
  <c r="B348" i="1"/>
  <c r="B350" i="1"/>
  <c r="B349" i="1"/>
  <c r="B320" i="1"/>
  <c r="B321" i="1"/>
  <c r="F77" i="1" l="1"/>
  <c r="E77" i="1"/>
  <c r="D77" i="1"/>
  <c r="C77" i="1"/>
  <c r="F76" i="1"/>
  <c r="E76" i="1"/>
  <c r="D76" i="1"/>
  <c r="C76" i="1"/>
  <c r="F75" i="1"/>
  <c r="E75" i="1"/>
  <c r="D75" i="1"/>
  <c r="C75" i="1"/>
  <c r="F74" i="1"/>
  <c r="E74" i="1"/>
  <c r="D74" i="1"/>
  <c r="C74" i="1"/>
  <c r="F73" i="1"/>
  <c r="E73" i="1"/>
  <c r="D73" i="1"/>
  <c r="C73" i="1"/>
  <c r="F72" i="1"/>
  <c r="E72" i="1"/>
  <c r="D72" i="1"/>
  <c r="C72" i="1"/>
  <c r="F71" i="1"/>
  <c r="E71" i="1"/>
  <c r="D71" i="1"/>
  <c r="C71" i="1"/>
  <c r="F70" i="1"/>
  <c r="E70" i="1"/>
  <c r="D70" i="1"/>
  <c r="C70" i="1"/>
  <c r="F69" i="1"/>
  <c r="E69" i="1"/>
  <c r="D69" i="1"/>
  <c r="C69" i="1"/>
  <c r="F68" i="1"/>
  <c r="E68" i="1"/>
  <c r="D68" i="1"/>
  <c r="C68" i="1"/>
  <c r="F67" i="1"/>
  <c r="E67" i="1"/>
  <c r="D67" i="1"/>
  <c r="C67" i="1"/>
  <c r="F66" i="1"/>
  <c r="E66" i="1"/>
  <c r="D66" i="1"/>
  <c r="C66" i="1"/>
  <c r="F65" i="1"/>
  <c r="E65" i="1"/>
  <c r="D65" i="1"/>
  <c r="C65" i="1"/>
  <c r="B66" i="1"/>
  <c r="B68" i="1"/>
  <c r="B69" i="1"/>
  <c r="B70" i="1"/>
  <c r="B71" i="1"/>
  <c r="B72" i="1"/>
  <c r="B73" i="1"/>
  <c r="B74" i="1"/>
  <c r="B75" i="1"/>
  <c r="B76" i="1"/>
  <c r="B77" i="1"/>
  <c r="B65" i="1"/>
  <c r="F822" i="1"/>
  <c r="E822" i="1"/>
  <c r="D822" i="1"/>
  <c r="C822" i="1"/>
  <c r="F821" i="1"/>
  <c r="E821" i="1"/>
  <c r="D821" i="1"/>
  <c r="C821" i="1"/>
  <c r="F820" i="1"/>
  <c r="E820" i="1"/>
  <c r="D820" i="1"/>
  <c r="C820" i="1"/>
  <c r="F819" i="1"/>
  <c r="E819" i="1"/>
  <c r="D819" i="1"/>
  <c r="C819" i="1"/>
  <c r="B820" i="1"/>
  <c r="B821" i="1"/>
  <c r="B822" i="1"/>
  <c r="B819" i="1"/>
  <c r="F805" i="1"/>
  <c r="F808" i="1"/>
  <c r="E808" i="1"/>
  <c r="D808" i="1"/>
  <c r="C808" i="1"/>
  <c r="F807" i="1"/>
  <c r="E807" i="1"/>
  <c r="D807" i="1"/>
  <c r="C807" i="1"/>
  <c r="E805" i="1"/>
  <c r="D805" i="1"/>
  <c r="C805" i="1"/>
  <c r="F804" i="1"/>
  <c r="E804" i="1"/>
  <c r="D804" i="1"/>
  <c r="C804" i="1"/>
  <c r="F803" i="1"/>
  <c r="E803" i="1"/>
  <c r="D803" i="1"/>
  <c r="C803" i="1"/>
  <c r="F801" i="1"/>
  <c r="E801" i="1"/>
  <c r="D801" i="1"/>
  <c r="C801" i="1"/>
  <c r="F800" i="1"/>
  <c r="E800" i="1"/>
  <c r="D800" i="1"/>
  <c r="C800" i="1"/>
  <c r="F799" i="1"/>
  <c r="E799" i="1"/>
  <c r="D799" i="1"/>
  <c r="C799" i="1"/>
  <c r="F798" i="1"/>
  <c r="E798" i="1"/>
  <c r="D798" i="1"/>
  <c r="C798" i="1"/>
  <c r="F797" i="1"/>
  <c r="E797" i="1"/>
  <c r="D797" i="1"/>
  <c r="C797" i="1"/>
  <c r="F795" i="1"/>
  <c r="E795" i="1"/>
  <c r="D795" i="1"/>
  <c r="C795" i="1"/>
  <c r="F794" i="1"/>
  <c r="E794" i="1"/>
  <c r="D794" i="1"/>
  <c r="C794" i="1"/>
  <c r="F793" i="1"/>
  <c r="E793" i="1"/>
  <c r="D793" i="1"/>
  <c r="C793" i="1"/>
  <c r="F792" i="1"/>
  <c r="E792" i="1"/>
  <c r="D792" i="1"/>
  <c r="C792" i="1"/>
  <c r="F791" i="1"/>
  <c r="E791" i="1"/>
  <c r="D791" i="1"/>
  <c r="C791" i="1"/>
  <c r="F790" i="1"/>
  <c r="E790" i="1"/>
  <c r="D790" i="1"/>
  <c r="C790" i="1"/>
  <c r="F788" i="1"/>
  <c r="E788" i="1"/>
  <c r="D788" i="1"/>
  <c r="C788" i="1"/>
  <c r="F787" i="1"/>
  <c r="E787" i="1"/>
  <c r="D787" i="1"/>
  <c r="C787" i="1"/>
  <c r="F786" i="1"/>
  <c r="E786" i="1"/>
  <c r="D786" i="1"/>
  <c r="C786" i="1"/>
  <c r="F785" i="1"/>
  <c r="E785" i="1"/>
  <c r="D785" i="1"/>
  <c r="C785" i="1"/>
  <c r="B808" i="1"/>
  <c r="B807" i="1"/>
  <c r="B805" i="1"/>
  <c r="B804" i="1"/>
  <c r="B803" i="1"/>
  <c r="B801" i="1"/>
  <c r="B800" i="1"/>
  <c r="B799" i="1"/>
  <c r="B798" i="1"/>
  <c r="B797" i="1"/>
  <c r="B795" i="1"/>
  <c r="B794" i="1"/>
  <c r="B793" i="1"/>
  <c r="B792" i="1"/>
  <c r="B791" i="1"/>
  <c r="B790" i="1"/>
  <c r="B788" i="1"/>
  <c r="C490" i="1"/>
  <c r="F491" i="1"/>
  <c r="E491" i="1"/>
  <c r="D491" i="1"/>
  <c r="C491" i="1"/>
  <c r="F490" i="1"/>
  <c r="E490" i="1"/>
  <c r="D490" i="1"/>
  <c r="F489" i="1"/>
  <c r="E489" i="1"/>
  <c r="D489" i="1"/>
  <c r="C489" i="1"/>
  <c r="C485" i="1"/>
  <c r="F487" i="1"/>
  <c r="E487" i="1"/>
  <c r="D487" i="1"/>
  <c r="C487" i="1"/>
  <c r="F486" i="1"/>
  <c r="E486" i="1"/>
  <c r="D486" i="1"/>
  <c r="C486" i="1"/>
  <c r="F485" i="1"/>
  <c r="E485" i="1"/>
  <c r="D485" i="1"/>
  <c r="B491" i="1"/>
  <c r="B490" i="1"/>
  <c r="B486" i="1"/>
  <c r="B487" i="1"/>
  <c r="B405" i="1"/>
  <c r="B406" i="1"/>
  <c r="B407" i="1"/>
  <c r="C568" i="1"/>
  <c r="F619" i="1"/>
  <c r="E619" i="1"/>
  <c r="D619" i="1"/>
  <c r="C619" i="1"/>
  <c r="F618" i="1"/>
  <c r="E618" i="1"/>
  <c r="D618" i="1"/>
  <c r="C618" i="1"/>
  <c r="F617" i="1"/>
  <c r="E617" i="1"/>
  <c r="D617" i="1"/>
  <c r="C617" i="1"/>
  <c r="F616" i="1"/>
  <c r="E616" i="1"/>
  <c r="D616" i="1"/>
  <c r="C616" i="1"/>
  <c r="F615" i="1"/>
  <c r="E615" i="1"/>
  <c r="D615" i="1"/>
  <c r="C615" i="1"/>
  <c r="F614" i="1"/>
  <c r="E614" i="1"/>
  <c r="D614" i="1"/>
  <c r="C614" i="1"/>
  <c r="F612" i="1"/>
  <c r="E612" i="1"/>
  <c r="D612" i="1"/>
  <c r="C612" i="1"/>
  <c r="F611" i="1"/>
  <c r="E611" i="1"/>
  <c r="D611" i="1"/>
  <c r="C611" i="1"/>
  <c r="F610" i="1"/>
  <c r="E610" i="1"/>
  <c r="D610" i="1"/>
  <c r="C610" i="1"/>
  <c r="F609" i="1"/>
  <c r="E609" i="1"/>
  <c r="D609" i="1"/>
  <c r="C609" i="1"/>
  <c r="F608" i="1"/>
  <c r="E608" i="1"/>
  <c r="D608" i="1"/>
  <c r="C608" i="1"/>
  <c r="F607" i="1"/>
  <c r="E607" i="1"/>
  <c r="D607" i="1"/>
  <c r="C607" i="1"/>
  <c r="F605" i="1"/>
  <c r="E605" i="1"/>
  <c r="D605" i="1"/>
  <c r="C605" i="1"/>
  <c r="F604" i="1"/>
  <c r="E604" i="1"/>
  <c r="D604" i="1"/>
  <c r="F603" i="1"/>
  <c r="E603" i="1"/>
  <c r="D603" i="1"/>
  <c r="C603" i="1"/>
  <c r="F602" i="1"/>
  <c r="E602" i="1"/>
  <c r="D602" i="1"/>
  <c r="C602" i="1"/>
  <c r="F601" i="1"/>
  <c r="E601" i="1"/>
  <c r="D601" i="1"/>
  <c r="C601" i="1"/>
  <c r="F600" i="1"/>
  <c r="E600" i="1"/>
  <c r="D600" i="1"/>
  <c r="C600" i="1"/>
  <c r="F598" i="1"/>
  <c r="E598" i="1"/>
  <c r="D598" i="1"/>
  <c r="C598" i="1"/>
  <c r="F597" i="1"/>
  <c r="E597" i="1"/>
  <c r="D597" i="1"/>
  <c r="C597" i="1"/>
  <c r="F596" i="1"/>
  <c r="E596" i="1"/>
  <c r="D596" i="1"/>
  <c r="C596" i="1"/>
  <c r="F595" i="1"/>
  <c r="E595" i="1"/>
  <c r="D595" i="1"/>
  <c r="C595" i="1"/>
  <c r="F594" i="1"/>
  <c r="E594" i="1"/>
  <c r="D594" i="1"/>
  <c r="C594" i="1"/>
  <c r="F593" i="1"/>
  <c r="E593" i="1"/>
  <c r="D593" i="1"/>
  <c r="C593" i="1"/>
  <c r="F591" i="1"/>
  <c r="E591" i="1"/>
  <c r="D591" i="1"/>
  <c r="C591" i="1"/>
  <c r="F590" i="1"/>
  <c r="E590" i="1"/>
  <c r="D590" i="1"/>
  <c r="C590" i="1"/>
  <c r="F589" i="1"/>
  <c r="E589" i="1"/>
  <c r="D589" i="1"/>
  <c r="C589" i="1"/>
  <c r="F588" i="1"/>
  <c r="E588" i="1"/>
  <c r="D588" i="1"/>
  <c r="C588" i="1"/>
  <c r="F587" i="1"/>
  <c r="E587" i="1"/>
  <c r="D587" i="1"/>
  <c r="C587" i="1"/>
  <c r="F586" i="1"/>
  <c r="E586" i="1"/>
  <c r="D586" i="1"/>
  <c r="C586" i="1"/>
  <c r="F584" i="1"/>
  <c r="E584" i="1"/>
  <c r="D584" i="1"/>
  <c r="C584" i="1"/>
  <c r="F583" i="1"/>
  <c r="E583" i="1"/>
  <c r="D583" i="1"/>
  <c r="C583" i="1"/>
  <c r="F582" i="1"/>
  <c r="E582" i="1"/>
  <c r="D582" i="1"/>
  <c r="C582" i="1"/>
  <c r="F581" i="1"/>
  <c r="E581" i="1"/>
  <c r="D581" i="1"/>
  <c r="C581" i="1"/>
  <c r="F580" i="1"/>
  <c r="E580" i="1"/>
  <c r="D580" i="1"/>
  <c r="C580" i="1"/>
  <c r="F579" i="1"/>
  <c r="E579" i="1"/>
  <c r="D579" i="1"/>
  <c r="C579" i="1"/>
  <c r="F577" i="1"/>
  <c r="E577" i="1"/>
  <c r="D577" i="1"/>
  <c r="C577" i="1"/>
  <c r="F576" i="1"/>
  <c r="E576" i="1"/>
  <c r="D576" i="1"/>
  <c r="C576" i="1"/>
  <c r="F575" i="1"/>
  <c r="E575" i="1"/>
  <c r="D575" i="1"/>
  <c r="C575" i="1"/>
  <c r="F574" i="1"/>
  <c r="E574" i="1"/>
  <c r="D574" i="1"/>
  <c r="C574" i="1"/>
  <c r="F573" i="1"/>
  <c r="E573" i="1"/>
  <c r="D573" i="1"/>
  <c r="C573" i="1"/>
  <c r="F572" i="1"/>
  <c r="E572" i="1"/>
  <c r="D572" i="1"/>
  <c r="C572" i="1"/>
  <c r="F570" i="1"/>
  <c r="E570" i="1"/>
  <c r="D570" i="1"/>
  <c r="C570" i="1"/>
  <c r="F569" i="1"/>
  <c r="E569" i="1"/>
  <c r="D569" i="1"/>
  <c r="C569" i="1"/>
  <c r="F568" i="1"/>
  <c r="E568" i="1"/>
  <c r="D568" i="1"/>
  <c r="F567" i="1"/>
  <c r="E567" i="1"/>
  <c r="D567" i="1"/>
  <c r="C567" i="1"/>
  <c r="F566" i="1"/>
  <c r="E566" i="1"/>
  <c r="D566" i="1"/>
  <c r="C566" i="1"/>
  <c r="F565" i="1"/>
  <c r="E565" i="1"/>
  <c r="D565" i="1"/>
  <c r="C565" i="1"/>
  <c r="B619" i="1"/>
  <c r="B618" i="1"/>
  <c r="B617" i="1"/>
  <c r="B616" i="1"/>
  <c r="B615" i="1"/>
  <c r="B614" i="1"/>
  <c r="B612" i="1"/>
  <c r="B611" i="1"/>
  <c r="B610" i="1"/>
  <c r="B609" i="1"/>
  <c r="B608" i="1"/>
  <c r="B607" i="1"/>
  <c r="B605" i="1"/>
  <c r="B604" i="1"/>
  <c r="B603" i="1"/>
  <c r="B602" i="1"/>
  <c r="B601" i="1"/>
  <c r="B600" i="1"/>
  <c r="B598" i="1"/>
  <c r="B597" i="1"/>
  <c r="B596" i="1"/>
  <c r="B595" i="1"/>
  <c r="B594" i="1"/>
  <c r="B593" i="1"/>
  <c r="B591" i="1"/>
  <c r="B590" i="1"/>
  <c r="B589" i="1"/>
  <c r="B588" i="1"/>
  <c r="B587" i="1"/>
  <c r="B586" i="1"/>
  <c r="B584" i="1"/>
  <c r="B583" i="1"/>
  <c r="B582" i="1"/>
  <c r="B581" i="1"/>
  <c r="B580" i="1"/>
  <c r="B579" i="1"/>
  <c r="B572" i="1"/>
  <c r="B577" i="1"/>
  <c r="B576" i="1"/>
  <c r="B575" i="1"/>
  <c r="B574" i="1"/>
  <c r="B573" i="1"/>
  <c r="B566" i="1"/>
  <c r="B567" i="1"/>
  <c r="B568" i="1"/>
  <c r="B569" i="1"/>
  <c r="B570" i="1"/>
  <c r="B565" i="1"/>
  <c r="F679" i="1"/>
  <c r="E679" i="1"/>
  <c r="D679" i="1"/>
  <c r="C679" i="1"/>
  <c r="F678" i="1"/>
  <c r="E678" i="1"/>
  <c r="D678" i="1"/>
  <c r="C678" i="1"/>
  <c r="F677" i="1"/>
  <c r="E677" i="1"/>
  <c r="D677" i="1"/>
  <c r="C677" i="1"/>
  <c r="F675" i="1"/>
  <c r="E675" i="1"/>
  <c r="D675" i="1"/>
  <c r="C675" i="1"/>
  <c r="F674" i="1"/>
  <c r="E674" i="1"/>
  <c r="D674" i="1"/>
  <c r="C674" i="1"/>
  <c r="F673" i="1"/>
  <c r="E673" i="1"/>
  <c r="D673" i="1"/>
  <c r="C673" i="1"/>
  <c r="F671" i="1"/>
  <c r="E671" i="1"/>
  <c r="D671" i="1"/>
  <c r="C671" i="1"/>
  <c r="F670" i="1"/>
  <c r="E670" i="1"/>
  <c r="D670" i="1"/>
  <c r="C670" i="1"/>
  <c r="F669" i="1"/>
  <c r="E669" i="1"/>
  <c r="D669" i="1"/>
  <c r="C669" i="1"/>
  <c r="F668" i="1"/>
  <c r="E668" i="1"/>
  <c r="D668" i="1"/>
  <c r="C668" i="1"/>
  <c r="F667" i="1"/>
  <c r="E667" i="1"/>
  <c r="D667" i="1"/>
  <c r="C667" i="1"/>
  <c r="F665" i="1"/>
  <c r="E665" i="1"/>
  <c r="D665" i="1"/>
  <c r="C665" i="1"/>
  <c r="B679" i="1"/>
  <c r="B678" i="1"/>
  <c r="B677" i="1"/>
  <c r="B674" i="1"/>
  <c r="B675" i="1"/>
  <c r="B673" i="1"/>
  <c r="B671" i="1"/>
  <c r="B670" i="1"/>
  <c r="B669" i="1"/>
  <c r="B668" i="1"/>
  <c r="B667" i="1"/>
  <c r="B665" i="1"/>
  <c r="B45" i="1"/>
  <c r="B40" i="1"/>
  <c r="B41" i="1"/>
  <c r="B42" i="1"/>
  <c r="B43" i="1"/>
  <c r="B44" i="1"/>
  <c r="F739" i="1"/>
  <c r="E739" i="1"/>
  <c r="D739" i="1"/>
  <c r="C739" i="1"/>
  <c r="F738" i="1"/>
  <c r="E738" i="1"/>
  <c r="D738" i="1"/>
  <c r="C738" i="1"/>
  <c r="F737" i="1"/>
  <c r="E737" i="1"/>
  <c r="D737" i="1"/>
  <c r="C737" i="1"/>
  <c r="F736" i="1"/>
  <c r="E736" i="1"/>
  <c r="D736" i="1"/>
  <c r="C736" i="1"/>
  <c r="F735" i="1"/>
  <c r="E735" i="1"/>
  <c r="D735" i="1"/>
  <c r="C735" i="1"/>
  <c r="F734" i="1"/>
  <c r="E734" i="1"/>
  <c r="D734" i="1"/>
  <c r="C734" i="1"/>
  <c r="F732" i="1"/>
  <c r="E732" i="1"/>
  <c r="D732" i="1"/>
  <c r="C732" i="1"/>
  <c r="F731" i="1"/>
  <c r="E731" i="1"/>
  <c r="D731" i="1"/>
  <c r="C731" i="1"/>
  <c r="F730" i="1"/>
  <c r="E730" i="1"/>
  <c r="D730" i="1"/>
  <c r="C730" i="1"/>
  <c r="F729" i="1"/>
  <c r="E729" i="1"/>
  <c r="D729" i="1"/>
  <c r="C729" i="1"/>
  <c r="F728" i="1"/>
  <c r="E728" i="1"/>
  <c r="D728" i="1"/>
  <c r="C728" i="1"/>
  <c r="F726" i="1"/>
  <c r="E726" i="1"/>
  <c r="D726" i="1"/>
  <c r="C726" i="1"/>
  <c r="F725" i="1"/>
  <c r="E725" i="1"/>
  <c r="D725" i="1"/>
  <c r="C725" i="1"/>
  <c r="F724" i="1"/>
  <c r="E724" i="1"/>
  <c r="D724" i="1"/>
  <c r="C724" i="1"/>
  <c r="F723" i="1"/>
  <c r="E723" i="1"/>
  <c r="D723" i="1"/>
  <c r="C723" i="1"/>
  <c r="F722" i="1"/>
  <c r="E722" i="1"/>
  <c r="D722" i="1"/>
  <c r="C722" i="1"/>
  <c r="F720" i="1"/>
  <c r="E720" i="1"/>
  <c r="D720" i="1"/>
  <c r="C720" i="1"/>
  <c r="F719" i="1"/>
  <c r="E719" i="1"/>
  <c r="D719" i="1"/>
  <c r="C719" i="1"/>
  <c r="F718" i="1"/>
  <c r="E718" i="1"/>
  <c r="D718" i="1"/>
  <c r="C718" i="1"/>
  <c r="D714" i="1"/>
  <c r="E714" i="1"/>
  <c r="F714" i="1"/>
  <c r="D715" i="1"/>
  <c r="E715" i="1"/>
  <c r="F715" i="1"/>
  <c r="D716" i="1"/>
  <c r="E716" i="1"/>
  <c r="F716" i="1"/>
  <c r="C715" i="1"/>
  <c r="C716" i="1"/>
  <c r="C714" i="1"/>
  <c r="B739" i="1"/>
  <c r="B738" i="1"/>
  <c r="B737" i="1"/>
  <c r="B736" i="1"/>
  <c r="B735" i="1"/>
  <c r="B734" i="1"/>
  <c r="B732" i="1"/>
  <c r="B731" i="1"/>
  <c r="B730" i="1"/>
  <c r="B729" i="1"/>
  <c r="B728" i="1"/>
  <c r="B726" i="1"/>
  <c r="B725" i="1"/>
  <c r="B724" i="1"/>
  <c r="B723" i="1"/>
  <c r="B722" i="1"/>
  <c r="B719" i="1"/>
  <c r="B720" i="1"/>
  <c r="B718" i="1"/>
  <c r="B715" i="1"/>
  <c r="B716" i="1"/>
  <c r="B714" i="1"/>
  <c r="E320" i="1"/>
  <c r="C224" i="1" l="1"/>
  <c r="F229" i="1"/>
  <c r="E229" i="1"/>
  <c r="D229" i="1"/>
  <c r="C229" i="1"/>
  <c r="F228" i="1"/>
  <c r="E228" i="1"/>
  <c r="D228" i="1"/>
  <c r="C228" i="1"/>
  <c r="F227" i="1"/>
  <c r="E227" i="1"/>
  <c r="D227" i="1"/>
  <c r="C227" i="1"/>
  <c r="F226" i="1"/>
  <c r="E226" i="1"/>
  <c r="D226" i="1"/>
  <c r="C226" i="1"/>
  <c r="F225" i="1"/>
  <c r="E225" i="1"/>
  <c r="D225" i="1"/>
  <c r="C225" i="1"/>
  <c r="F224" i="1"/>
  <c r="E224" i="1"/>
  <c r="D224" i="1"/>
  <c r="F223" i="1"/>
  <c r="E223" i="1"/>
  <c r="D223" i="1"/>
  <c r="C223" i="1"/>
  <c r="B225" i="1"/>
  <c r="B224" i="1"/>
  <c r="B226" i="1"/>
  <c r="B227" i="1"/>
  <c r="B228" i="1"/>
  <c r="B229" i="1"/>
  <c r="B223" i="1"/>
  <c r="F154" i="1"/>
  <c r="E154" i="1"/>
  <c r="D154" i="1"/>
  <c r="C154" i="1"/>
  <c r="B154" i="1"/>
  <c r="F151" i="1"/>
  <c r="F155" i="1" s="1"/>
  <c r="E151" i="1"/>
  <c r="E155" i="1" s="1"/>
  <c r="D151" i="1"/>
  <c r="D155" i="1" s="1"/>
  <c r="C151" i="1"/>
  <c r="C155" i="1" s="1"/>
  <c r="B151" i="1"/>
  <c r="B155" i="1" s="1"/>
  <c r="C138" i="1"/>
  <c r="F143" i="1"/>
  <c r="E143" i="1"/>
  <c r="D143" i="1"/>
  <c r="C143" i="1"/>
  <c r="F142" i="1"/>
  <c r="E142" i="1"/>
  <c r="D142" i="1"/>
  <c r="C142" i="1"/>
  <c r="F141" i="1"/>
  <c r="E141" i="1"/>
  <c r="D141" i="1"/>
  <c r="C141" i="1"/>
  <c r="F140" i="1"/>
  <c r="E140" i="1"/>
  <c r="D140" i="1"/>
  <c r="C140" i="1"/>
  <c r="F139" i="1"/>
  <c r="E139" i="1"/>
  <c r="D139" i="1"/>
  <c r="C139" i="1"/>
  <c r="F138" i="1"/>
  <c r="E138" i="1"/>
  <c r="D138" i="1"/>
  <c r="F137" i="1"/>
  <c r="E137" i="1"/>
  <c r="D137" i="1"/>
  <c r="C137" i="1"/>
  <c r="B138" i="1"/>
  <c r="B139" i="1"/>
  <c r="B140" i="1"/>
  <c r="B141" i="1"/>
  <c r="B142" i="1"/>
  <c r="B143" i="1"/>
  <c r="C19" i="1"/>
  <c r="B19" i="1"/>
  <c r="F20" i="1"/>
  <c r="E20" i="1"/>
  <c r="D20" i="1"/>
  <c r="C20" i="1"/>
  <c r="F19" i="1"/>
  <c r="E19" i="1"/>
  <c r="D19" i="1"/>
  <c r="B20" i="1"/>
  <c r="C890" i="1"/>
  <c r="F896" i="1"/>
  <c r="E896" i="1"/>
  <c r="D896" i="1"/>
  <c r="C896" i="1"/>
  <c r="F895" i="1"/>
  <c r="E895" i="1"/>
  <c r="D895" i="1"/>
  <c r="C895" i="1"/>
  <c r="F894" i="1"/>
  <c r="E894" i="1"/>
  <c r="D894" i="1"/>
  <c r="C894" i="1"/>
  <c r="F893" i="1"/>
  <c r="E893" i="1"/>
  <c r="D893" i="1"/>
  <c r="C893" i="1"/>
  <c r="F892" i="1"/>
  <c r="E892" i="1"/>
  <c r="D892" i="1"/>
  <c r="C892" i="1"/>
  <c r="F891" i="1"/>
  <c r="E891" i="1"/>
  <c r="D891" i="1"/>
  <c r="C891" i="1"/>
  <c r="F890" i="1"/>
  <c r="E890" i="1"/>
  <c r="D890" i="1"/>
  <c r="B891" i="1"/>
  <c r="B892" i="1"/>
  <c r="B893" i="1"/>
  <c r="B894" i="1"/>
  <c r="B895" i="1"/>
  <c r="B896" i="1"/>
  <c r="B890" i="1"/>
  <c r="C320" i="1" l="1"/>
  <c r="D321" i="1"/>
  <c r="E321" i="1"/>
  <c r="F321" i="1"/>
  <c r="F876" i="1"/>
  <c r="E876" i="1"/>
  <c r="D876" i="1"/>
  <c r="C876" i="1"/>
  <c r="F875" i="1"/>
  <c r="E875" i="1"/>
  <c r="D875" i="1"/>
  <c r="C875" i="1"/>
  <c r="F874" i="1"/>
  <c r="E874" i="1"/>
  <c r="D874" i="1"/>
  <c r="C874" i="1"/>
  <c r="F873" i="1"/>
  <c r="E873" i="1"/>
  <c r="D873" i="1"/>
  <c r="C873" i="1"/>
  <c r="F864" i="1"/>
  <c r="E864" i="1"/>
  <c r="D864" i="1"/>
  <c r="C864" i="1"/>
  <c r="B876" i="1"/>
  <c r="B874" i="1"/>
  <c r="B875" i="1"/>
  <c r="B864" i="1"/>
  <c r="C850" i="1"/>
  <c r="C865" i="1" s="1"/>
  <c r="F850" i="1"/>
  <c r="F865" i="1" s="1"/>
  <c r="E850" i="1"/>
  <c r="E865" i="1" s="1"/>
  <c r="D850" i="1"/>
  <c r="D865" i="1" s="1"/>
  <c r="B850" i="1"/>
  <c r="B865" i="1" s="1"/>
  <c r="F950" i="1"/>
  <c r="F954" i="1" s="1"/>
  <c r="E950" i="1"/>
  <c r="E954" i="1" s="1"/>
  <c r="D950" i="1"/>
  <c r="D954" i="1" s="1"/>
  <c r="C950" i="1"/>
  <c r="C954" i="1" s="1"/>
  <c r="B950" i="1"/>
  <c r="B954" i="1" s="1"/>
  <c r="D929" i="1"/>
  <c r="F929" i="1"/>
  <c r="E929" i="1"/>
  <c r="C929" i="1"/>
  <c r="B929" i="1"/>
  <c r="C930" i="1"/>
  <c r="F930" i="1"/>
  <c r="E930" i="1"/>
  <c r="D930" i="1"/>
  <c r="B930" i="1"/>
  <c r="C321" i="1" l="1"/>
  <c r="F322" i="1"/>
  <c r="E322" i="1"/>
  <c r="D322" i="1"/>
  <c r="D320" i="1"/>
  <c r="F320" i="1"/>
  <c r="F977" i="1"/>
  <c r="B978" i="1"/>
  <c r="D977" i="1"/>
  <c r="E977" i="1"/>
  <c r="F978" i="1"/>
  <c r="C977" i="1"/>
  <c r="E978" i="1"/>
  <c r="D978" i="1"/>
  <c r="C978" i="1"/>
  <c r="F18" i="1"/>
  <c r="F17" i="1"/>
  <c r="D16" i="1"/>
  <c r="E16" i="1"/>
  <c r="F16" i="1"/>
  <c r="D17" i="1"/>
  <c r="E17" i="1"/>
  <c r="D18" i="1"/>
  <c r="E18" i="1"/>
  <c r="D21" i="1"/>
  <c r="E21" i="1"/>
  <c r="F21" i="1"/>
  <c r="D22" i="1"/>
  <c r="E22" i="1"/>
  <c r="F22" i="1"/>
  <c r="D23" i="1"/>
  <c r="E23" i="1"/>
  <c r="F23" i="1"/>
  <c r="D24" i="1"/>
  <c r="E24" i="1"/>
  <c r="F24" i="1"/>
  <c r="C24" i="1"/>
  <c r="C23" i="1"/>
  <c r="C22" i="1"/>
  <c r="C21" i="1"/>
  <c r="C18" i="1"/>
  <c r="C17" i="1"/>
  <c r="C16" i="1"/>
  <c r="B18" i="1"/>
  <c r="B22" i="1"/>
  <c r="B23" i="1"/>
  <c r="B24" i="1"/>
  <c r="B16" i="1"/>
  <c r="C14" i="1"/>
  <c r="D14" i="1"/>
  <c r="E14" i="1"/>
  <c r="F14" i="1"/>
  <c r="B14" i="1"/>
  <c r="B25" i="1" s="1"/>
  <c r="F25" i="1" l="1"/>
  <c r="C25" i="1"/>
  <c r="E25" i="1"/>
  <c r="D25" i="1"/>
</calcChain>
</file>

<file path=xl/sharedStrings.xml><?xml version="1.0" encoding="utf-8"?>
<sst xmlns="http://schemas.openxmlformats.org/spreadsheetml/2006/main" count="1133" uniqueCount="353">
  <si>
    <t>Total</t>
  </si>
  <si>
    <t>Number of enterprises</t>
  </si>
  <si>
    <t>All enterprises</t>
  </si>
  <si>
    <t>Innovation-active enterprises</t>
  </si>
  <si>
    <t>Innovative enterprises</t>
  </si>
  <si>
    <t>Non-innovation-active enterprises</t>
  </si>
  <si>
    <t>Non-Innovation-active enterprises</t>
  </si>
  <si>
    <t>Non-Innovation active enterprises</t>
  </si>
  <si>
    <t>Part of a larger group</t>
  </si>
  <si>
    <t>Not part of a larger group</t>
  </si>
  <si>
    <t>    Merged or took over another enterprise</t>
  </si>
  <si>
    <t>    Sold, closed or outsourced part of the enterprise</t>
  </si>
  <si>
    <t>    Established new subsidiaries in other African countries</t>
  </si>
  <si>
    <t>    Established new subsidiaries outside of Africa</t>
  </si>
  <si>
    <t>0-9</t>
  </si>
  <si>
    <t>10-19</t>
  </si>
  <si>
    <t>20-29</t>
  </si>
  <si>
    <t>30 and above</t>
  </si>
  <si>
    <t>Non-innovation active enterprises</t>
  </si>
  <si>
    <t>South Africa (Only some provinces)</t>
  </si>
  <si>
    <t>South Africa (National)</t>
  </si>
  <si>
    <t>Rest of Africa</t>
  </si>
  <si>
    <t>Europe</t>
  </si>
  <si>
    <t>United States</t>
  </si>
  <si>
    <t>Asia</t>
  </si>
  <si>
    <t>Other Countries</t>
  </si>
  <si>
    <t>All enterprises with product innovations</t>
  </si>
  <si>
    <t>Mainly own enterprise</t>
  </si>
  <si>
    <t>Other enterprises in your enterprise group</t>
  </si>
  <si>
    <t>Your enterprise together with other enterprises or institutions</t>
  </si>
  <si>
    <t>Mainly other enterprises or institutions</t>
  </si>
  <si>
    <t>South Africa</t>
  </si>
  <si>
    <t>Abroad</t>
  </si>
  <si>
    <t>All enterprises with process innovations</t>
  </si>
  <si>
    <t>Total expenditure</t>
  </si>
  <si>
    <t>Innovations new to the world</t>
  </si>
  <si>
    <t>Innovations new to the market</t>
  </si>
  <si>
    <t>Innovations new to your firm</t>
  </si>
  <si>
    <t>A first in South Africa but not the world</t>
  </si>
  <si>
    <t>A first in your industry within South Africa but not new to South Africa or to the world</t>
  </si>
  <si>
    <t>Product outcomes</t>
  </si>
  <si>
    <t>Increased range of goods and services</t>
  </si>
  <si>
    <t>Improved quality of goods or services</t>
  </si>
  <si>
    <t>Strategic/Marketing outcomes</t>
  </si>
  <si>
    <t>Entered new local markets or increased local share</t>
  </si>
  <si>
    <t>Entered new export markets or increased export market share</t>
  </si>
  <si>
    <t>Increased the intellectual property portfolio</t>
  </si>
  <si>
    <t>Process outcomes</t>
  </si>
  <si>
    <t>Improved flexibility of production or service provision</t>
  </si>
  <si>
    <t xml:space="preserve">Increased capacity of production or service  provision </t>
  </si>
  <si>
    <t>Reduced labour costs per unit output</t>
  </si>
  <si>
    <t>Reduced materials and energy per unit output</t>
  </si>
  <si>
    <t>Reduced lead times</t>
  </si>
  <si>
    <t>Met governmental regulatory requirements</t>
  </si>
  <si>
    <t>Registered an industrial design</t>
  </si>
  <si>
    <t>Registered a trademark</t>
  </si>
  <si>
    <t>Claimed copyright</t>
  </si>
  <si>
    <t>Granted a license on any intellectual property rights resulting from innovation</t>
  </si>
  <si>
    <t>Internal sources</t>
  </si>
  <si>
    <t>Sources within your enterprise or enterprise group</t>
  </si>
  <si>
    <t>External - Market resources</t>
  </si>
  <si>
    <t>Suppliers of equipment, materials, components or software</t>
  </si>
  <si>
    <t>Clients or customers</t>
  </si>
  <si>
    <t>Competitors or other enterprises in your sector</t>
  </si>
  <si>
    <t>Consultants, commercial laboratories</t>
  </si>
  <si>
    <t>External - Institutional sources</t>
  </si>
  <si>
    <t>Universities/higher education institutions</t>
  </si>
  <si>
    <t>Government and public research institutes</t>
  </si>
  <si>
    <t>Private research institutes</t>
  </si>
  <si>
    <t>External - Other sources</t>
  </si>
  <si>
    <t>Conferences, trade fairs, exhibitions</t>
  </si>
  <si>
    <t>Scientific journals and trade/technical publications</t>
  </si>
  <si>
    <t>Professional and industry associations</t>
  </si>
  <si>
    <t>Other enterprises within your enterprise group</t>
  </si>
  <si>
    <t>USA</t>
  </si>
  <si>
    <t>Universities / higher education institutions</t>
  </si>
  <si>
    <t>Financial - Applied</t>
  </si>
  <si>
    <t>Tax incentive for R&amp;D</t>
  </si>
  <si>
    <t>Non-Financial - Applied</t>
  </si>
  <si>
    <t>Export support</t>
  </si>
  <si>
    <t>Financial - Accessed</t>
  </si>
  <si>
    <t>Non-financial - Accessed</t>
  </si>
  <si>
    <t>Process too complicated</t>
  </si>
  <si>
    <t>Risk of exposure on confidential information</t>
  </si>
  <si>
    <t>Time constraints</t>
  </si>
  <si>
    <t>Enterprises that had any procurement contracts to provide goods or services for:</t>
  </si>
  <si>
    <t xml:space="preserve"> All enterprises that had any procurement contracts</t>
  </si>
  <si>
    <t xml:space="preserve">    South African public sector organisations</t>
  </si>
  <si>
    <t xml:space="preserve">    Foreign/International public sector organisations</t>
  </si>
  <si>
    <t>Enterprises that undertook any innovation activities as part of a procurement contract:</t>
  </si>
  <si>
    <t xml:space="preserve">    Yes, and innovation required as part of the contract</t>
  </si>
  <si>
    <t xml:space="preserve">    No, but innovation not required as part of the contract</t>
  </si>
  <si>
    <t xml:space="preserve">    No, innovation not performed and not required</t>
  </si>
  <si>
    <t>Percentage enterprises that had procurement contracts</t>
  </si>
  <si>
    <t>Cost factors</t>
  </si>
  <si>
    <t>Lack of funds within your enterprise or group</t>
  </si>
  <si>
    <t>Innovation costs too high</t>
  </si>
  <si>
    <t>Difficulty in obtaining government grants or subsidies for innovation</t>
  </si>
  <si>
    <t>Knowledge factors</t>
  </si>
  <si>
    <t>Lack of managerial skills</t>
  </si>
  <si>
    <t>Lack of engineering skills</t>
  </si>
  <si>
    <t>Lack of technicians</t>
  </si>
  <si>
    <t>Lack of information on technology</t>
  </si>
  <si>
    <t>Lack of information on markets</t>
  </si>
  <si>
    <t>Difficulty in finding cooperation partners for innovation</t>
  </si>
  <si>
    <t>Market factors</t>
  </si>
  <si>
    <t>Market dominated by established enterprises</t>
  </si>
  <si>
    <t>Too much competition in your market</t>
  </si>
  <si>
    <t>Institutional factors</t>
  </si>
  <si>
    <t>Lack of infrustructure</t>
  </si>
  <si>
    <t>Weakness of intellectual property (IP) rights</t>
  </si>
  <si>
    <t>Legislation, regulations, standards, taxation</t>
  </si>
  <si>
    <t>Reasons not to innovate</t>
  </si>
  <si>
    <t>No need due to prior innovations</t>
  </si>
  <si>
    <t>No need because of no demand for innovations</t>
  </si>
  <si>
    <t>Material handling, supply chain and logistics technologies</t>
  </si>
  <si>
    <t>Computerised design and engineering</t>
  </si>
  <si>
    <t>Green technologies</t>
  </si>
  <si>
    <t>Geomatics or geospatial technologies</t>
  </si>
  <si>
    <t>Nanotechnology</t>
  </si>
  <si>
    <t>Large</t>
  </si>
  <si>
    <t>Medium</t>
  </si>
  <si>
    <t>Small</t>
  </si>
  <si>
    <t>Very small</t>
  </si>
  <si>
    <t>Enterprises with only abandoned and/or ongoing innovation activities</t>
  </si>
  <si>
    <t>Number of employees (2021)</t>
  </si>
  <si>
    <t>Turnover 2021 (R million)</t>
  </si>
  <si>
    <t>Entirely new or improved production of goods or services</t>
  </si>
  <si>
    <t>Entirely new or improved distribution and logistics</t>
  </si>
  <si>
    <t>Entirely new or improved marketing and sales</t>
  </si>
  <si>
    <t>Entirely new or improved information and communication systems</t>
  </si>
  <si>
    <t>Entirely new or improved administration and management</t>
  </si>
  <si>
    <t>Entirely new or improved product and business process development</t>
  </si>
  <si>
    <t>Your enterprise by replicating products already available from other firms or organisations</t>
  </si>
  <si>
    <t>Your enterprise by modifying products available from other firms or organisations, including reverse engineering</t>
  </si>
  <si>
    <t>Your enterprise by drawing substantially on ideas and knowledge sourced from other firms or organisations</t>
  </si>
  <si>
    <t>Systematic, intramural (in-house) Research and Experimental Development (R&amp;D)</t>
  </si>
  <si>
    <t>R&amp;D contracted out to others (including enterprises in own enterprise group)</t>
  </si>
  <si>
    <t>All other innovation-related activities mentioned above (excluding innovation management activities)</t>
  </si>
  <si>
    <t>Engineering, design, and other creative work activities</t>
  </si>
  <si>
    <t>Marketing and brand equity activities</t>
  </si>
  <si>
    <t>IP-related activities</t>
  </si>
  <si>
    <t>Employee training activities</t>
  </si>
  <si>
    <t>Software development and database activities</t>
  </si>
  <si>
    <t>Activities related to the acquisition or lease of tangible assets</t>
  </si>
  <si>
    <t>Innovation management activities</t>
  </si>
  <si>
    <t>Create new markets</t>
  </si>
  <si>
    <t>Business organisation outcomes</t>
  </si>
  <si>
    <t>Economy, society and environment outcomes</t>
  </si>
  <si>
    <t>Improved absorption and transfer of knowledge</t>
  </si>
  <si>
    <t>Improve or develop new relationships with external entities (other firms, universities, etc.)</t>
  </si>
  <si>
    <t>Increase business resilience and adaptability to change</t>
  </si>
  <si>
    <t>Improve working conditions, health or safety of the firm’s personnel</t>
  </si>
  <si>
    <t>Implement a new business model</t>
  </si>
  <si>
    <t>Reduced environmental impacts</t>
  </si>
  <si>
    <t>Improved public health and safety</t>
  </si>
  <si>
    <t>Improve social inclusion</t>
  </si>
  <si>
    <t>Improve gender equality</t>
  </si>
  <si>
    <t>Improve quality of life or well-being</t>
  </si>
  <si>
    <t>Applied for a patent outside of South Africa</t>
  </si>
  <si>
    <t>Used trade secrets or confidentiality agreemements</t>
  </si>
  <si>
    <t>Securded a patent in South Africa</t>
  </si>
  <si>
    <t>Clients or customers (businesses)</t>
  </si>
  <si>
    <t>Individuals/users</t>
  </si>
  <si>
    <t>Consultants and commercial labs</t>
  </si>
  <si>
    <t>Government or Public research institutes (e.g. CSIR)</t>
  </si>
  <si>
    <t>Private research institutions</t>
  </si>
  <si>
    <t xml:space="preserve">Debt funding  </t>
  </si>
  <si>
    <t xml:space="preserve">Equity finance </t>
  </si>
  <si>
    <t>Other sources (e.g. crowdfunding) not including public funding</t>
  </si>
  <si>
    <t>Own funds (retained profits or income from asset disposal)</t>
  </si>
  <si>
    <t>COVID-19 grants/support packages</t>
  </si>
  <si>
    <t>Other financial support</t>
  </si>
  <si>
    <t>Training or mentoring (including incubation)</t>
  </si>
  <si>
    <t>Access to ICT infrastructure, research equipment or laboratory facilities</t>
  </si>
  <si>
    <t>Lack of knowledge about support options or processes of applying</t>
  </si>
  <si>
    <t>Lack of private external finance, credit or private equity </t>
  </si>
  <si>
    <t>Uncertain demand from domestic customers </t>
  </si>
  <si>
    <t>Limited access to international markets</t>
  </si>
  <si>
    <t xml:space="preserve">Lack of digital platforms (ecommerce) </t>
  </si>
  <si>
    <t>Loss of control over valuable knowledge</t>
  </si>
  <si>
    <t>High co-ordination costs</t>
  </si>
  <si>
    <t>Loss of control over strategy</t>
  </si>
  <si>
    <t>Difficulty finding the right partner</t>
  </si>
  <si>
    <t>Advanced manufacturing, including additive manufacturing (3D printing)</t>
  </si>
  <si>
    <t>Biotechnologies/bioproducts</t>
  </si>
  <si>
    <t>Artificial intelligence (AI)</t>
  </si>
  <si>
    <t>Robotics</t>
  </si>
  <si>
    <t>Virtual, mixed or augmented reality</t>
  </si>
  <si>
    <t>Internet of things (Include systems where devices and objects have the networking capability that allow for information to be sent and received using the Internet e.g., fixtures and kitchen appliances)</t>
  </si>
  <si>
    <t>Blockchain technologies (e.g., crypto-currency, distributed ledgers, secure value exchange protocols, smart contracts)</t>
  </si>
  <si>
    <t>Business intelligence technologies (e.g., cloud-based computing systems and big data analytic tools)</t>
  </si>
  <si>
    <t>1-5</t>
  </si>
  <si>
    <t>6-10</t>
  </si>
  <si>
    <t>11-50</t>
  </si>
  <si>
    <t>&gt;50</t>
  </si>
  <si>
    <t>3.1 Number of competitors</t>
  </si>
  <si>
    <t>1.1 Intellectual property rights</t>
  </si>
  <si>
    <t>3.2 Main competitor</t>
  </si>
  <si>
    <t>Summary of innovation and innovation-active rates</t>
  </si>
  <si>
    <t>Product and process innovators</t>
  </si>
  <si>
    <t>Number of enterprise</t>
  </si>
  <si>
    <t>South African multinational entreprise (MNE)</t>
  </si>
  <si>
    <t>Digital firm</t>
  </si>
  <si>
    <t>Larger (in terms of number of employees)</t>
  </si>
  <si>
    <t>Foreign firm</t>
  </si>
  <si>
    <t>4.1 Product (goods or services) innovation</t>
  </si>
  <si>
    <t>Entirely new goods</t>
  </si>
  <si>
    <t>Significantly improved goods</t>
  </si>
  <si>
    <t>Entirely new services</t>
  </si>
  <si>
    <t>Significantly improved services</t>
  </si>
  <si>
    <t>4.3 Product innovations developed mainly in South Africa or abroad</t>
  </si>
  <si>
    <t>4.4 &amp; 4.5 Novelty of product innovations</t>
  </si>
  <si>
    <t>4.6 Percentage contribution of product innovations to turnover</t>
  </si>
  <si>
    <t>Unchanged or only marginally modified during 2019 to 2021</t>
  </si>
  <si>
    <t>Contribution to turnover 2021 (R million)</t>
  </si>
  <si>
    <t>5.1 Process innovations</t>
  </si>
  <si>
    <t>4.2 Product (goods and services) innovations developed by</t>
  </si>
  <si>
    <t>5.2 Process innovations developed by</t>
  </si>
  <si>
    <t>5.3 Process innovations developed mainly in South Africa or abroad</t>
  </si>
  <si>
    <t>5.4 &amp; 5.5 Novelty of process innovations</t>
  </si>
  <si>
    <t>6.1 Ongoing or abandoned innovation activities</t>
  </si>
  <si>
    <t>Abandoned product innovation activities</t>
  </si>
  <si>
    <t>Product innovation activities still ongoing at the end of 2021</t>
  </si>
  <si>
    <t>Abandoned process innovation activities</t>
  </si>
  <si>
    <t>Process innovation activities still ongoing at the end of 2021</t>
  </si>
  <si>
    <t>7.1 Innovation-related activities</t>
  </si>
  <si>
    <t xml:space="preserve">Continously </t>
  </si>
  <si>
    <t>Occasionally</t>
  </si>
  <si>
    <t>7.2 Engaged in R&amp;D continuously or occasionally</t>
  </si>
  <si>
    <t>7.4 Intention of expenditure</t>
  </si>
  <si>
    <t>Not intended for innovation</t>
  </si>
  <si>
    <t>Both</t>
  </si>
  <si>
    <t>Intended for innovation</t>
  </si>
  <si>
    <t>Number of innovation-active enterprises</t>
  </si>
  <si>
    <t>All enterprises with in-house R&amp;D activities</t>
  </si>
  <si>
    <t>Expenditure (R million) of innovation-active enterprises</t>
  </si>
  <si>
    <t>Product only innovators</t>
  </si>
  <si>
    <t>Process only innovators</t>
  </si>
  <si>
    <t>2.1 Business that developed or used technology</t>
  </si>
  <si>
    <t>High</t>
  </si>
  <si>
    <t>Low</t>
  </si>
  <si>
    <t>Number of employees</t>
  </si>
  <si>
    <t>Male</t>
  </si>
  <si>
    <t xml:space="preserve">Female </t>
  </si>
  <si>
    <t>All employees involved in innovation activities</t>
  </si>
  <si>
    <t>Proportion of employees</t>
  </si>
  <si>
    <t>7.6.1 Gender of employees involved in innovation activities</t>
  </si>
  <si>
    <t>7.6.2 Population group of employees involved in innovation activities</t>
  </si>
  <si>
    <t>Coloured</t>
  </si>
  <si>
    <t>Indian/Asian</t>
  </si>
  <si>
    <t>White</t>
  </si>
  <si>
    <t>Non-SA</t>
  </si>
  <si>
    <t>7.6.3 Age of employees involved in innovation activities</t>
  </si>
  <si>
    <t>26-35 years</t>
  </si>
  <si>
    <t>36-60 years</t>
  </si>
  <si>
    <t>18-25 uears</t>
  </si>
  <si>
    <t>&gt;60 years</t>
  </si>
  <si>
    <t>8.1 Funding for innovation activities</t>
  </si>
  <si>
    <t>8.2 Aware of government financial support for innovation</t>
  </si>
  <si>
    <t>8.3 Applied and accessed government support</t>
  </si>
  <si>
    <t>8.4 Reasons not applied for government support</t>
  </si>
  <si>
    <t>9.1 &amp; 9.2 Public sector procurement and innovation</t>
  </si>
  <si>
    <t xml:space="preserve">10.2 Collaboration partners </t>
  </si>
  <si>
    <t>10.1 Collaboration</t>
  </si>
  <si>
    <t>Collaborated</t>
  </si>
  <si>
    <t>Did not collaborate</t>
  </si>
  <si>
    <t xml:space="preserve">10.3 Most valuable partner </t>
  </si>
  <si>
    <t>10.4 Information sources</t>
  </si>
  <si>
    <t>Number of innovative enterprises</t>
  </si>
  <si>
    <t>11.1 Innovation outcomes</t>
  </si>
  <si>
    <t>12.1 Factors hampering innovation</t>
  </si>
  <si>
    <t>12.2 Constraints interacting with other parties</t>
  </si>
  <si>
    <t>Did the COVID-19 pandemic influence your decision not to engage in innovation activities?</t>
  </si>
  <si>
    <t>Were your innovation activities or projects put on hold, delayed or abandoned as a result of COVID-19?</t>
  </si>
  <si>
    <t>Did you engage in any new innovation activities as a result of COVID-19?</t>
  </si>
  <si>
    <t xml:space="preserve">Did the COVID-19 pandemic lead to a reprioritisation of existing innovation activities? </t>
  </si>
  <si>
    <t>Were existing, innovation-related funding sources compromised/affected by COVID-19 (local and international sources)?</t>
  </si>
  <si>
    <t xml:space="preserve">Has your expenditure on innovation activities been reduced due to the reprioritisation of funds as a result of COVID-19? </t>
  </si>
  <si>
    <t xml:space="preserve">Has COVID–19 resulted in more innovation activities being outsourced/contracted out by your enterprise? </t>
  </si>
  <si>
    <t xml:space="preserve">13 COVID-19 effects </t>
  </si>
  <si>
    <t>Number of enterprises that answered 'completely' or 'partially'</t>
  </si>
  <si>
    <t>Subsidiary(ies) outside South Africa</t>
  </si>
  <si>
    <t>Years since established</t>
  </si>
  <si>
    <t>Group</t>
  </si>
  <si>
    <t>14.2, 14.4, 14.5 &amp; 14.6</t>
  </si>
  <si>
    <t>Percentage of all enterprises</t>
  </si>
  <si>
    <t>Percentage of innovation-active enterprises</t>
  </si>
  <si>
    <t>14.7 Geographic markets</t>
  </si>
  <si>
    <t>14.9 Number of employees (2021)</t>
  </si>
  <si>
    <t>Number of staff with degree or diploma (2021)</t>
  </si>
  <si>
    <t>14.11 Employees with degree or diploma (2021)</t>
  </si>
  <si>
    <t>14.12 Turnover (2021)</t>
  </si>
  <si>
    <t>More on price</t>
  </si>
  <si>
    <t>More on quality</t>
  </si>
  <si>
    <t>About the same</t>
  </si>
  <si>
    <t>14.13 Price vs. quality</t>
  </si>
  <si>
    <t>14.14 Physical assets (2021)</t>
  </si>
  <si>
    <t>Total value of physical assets in 2021 (R million)</t>
  </si>
  <si>
    <t>14.15 Province</t>
  </si>
  <si>
    <t>Western Cape</t>
  </si>
  <si>
    <t>Eastern Cape</t>
  </si>
  <si>
    <t>Gauteng</t>
  </si>
  <si>
    <t>KwaZulu-Natal</t>
  </si>
  <si>
    <t>North West</t>
  </si>
  <si>
    <t>Northern Cape</t>
  </si>
  <si>
    <t>Free State</t>
  </si>
  <si>
    <t>Mpumalanga</t>
  </si>
  <si>
    <t>Limpopo</t>
  </si>
  <si>
    <t>Yes</t>
  </si>
  <si>
    <t>No</t>
  </si>
  <si>
    <t>Upgrade employee skills</t>
  </si>
  <si>
    <t>Organisation of innovation activities</t>
  </si>
  <si>
    <t>Managing risks that can impede innovation (security and cyber risks, etc.)</t>
  </si>
  <si>
    <t>11.2 Innovation objectives that were rated as 'High' importance</t>
  </si>
  <si>
    <t>Government or public research institutes (e.g. CSIR)</t>
  </si>
  <si>
    <t>All enterprises with innovation-led R&amp;D activities</t>
  </si>
  <si>
    <t>7.5 Importance of innovation-led R&amp;D activities to firm’s business strategy</t>
  </si>
  <si>
    <t>Proportion of total expenditure</t>
  </si>
  <si>
    <t xml:space="preserve">Percentage of all enterprises </t>
  </si>
  <si>
    <t>Percentage of enterprises</t>
  </si>
  <si>
    <t>Percentage of enterprises with product innovations</t>
  </si>
  <si>
    <t>Percentage of collaborating enterprises</t>
  </si>
  <si>
    <t>Percentage of innovative enterprises</t>
  </si>
  <si>
    <t>Percentage of all employees</t>
  </si>
  <si>
    <t>Proportion of total turnover 2021</t>
  </si>
  <si>
    <t>Product innovators (all)</t>
  </si>
  <si>
    <t>Process innovators (all)</t>
  </si>
  <si>
    <t>Proportion of total value of physical assets 2021</t>
  </si>
  <si>
    <t>Percentage of employees</t>
  </si>
  <si>
    <t xml:space="preserve">* The total number of employees by age group does not match the totals in Table 7.6.1 and Table 7.6.2 due to reporting errors by 7 businesses. </t>
  </si>
  <si>
    <t>All employees involved in innovation activities*</t>
  </si>
  <si>
    <t>14.12 Turnover (2019)</t>
  </si>
  <si>
    <t>Turnover 2019 (R million)</t>
  </si>
  <si>
    <t>Proportion of total turnover 2019</t>
  </si>
  <si>
    <t>14.9 Number of employees (2019)</t>
  </si>
  <si>
    <t>Number of employees (2019)</t>
  </si>
  <si>
    <t>14.10 Employees with degree or diploma (2019)</t>
  </si>
  <si>
    <t>Number of staff with degree or diploma (2019)</t>
  </si>
  <si>
    <t xml:space="preserve">14.8 Share of total enterprise sales from exports </t>
  </si>
  <si>
    <t>Average percentage share across all enterprises</t>
  </si>
  <si>
    <t>7.3 Innovation-related activities expenditure</t>
  </si>
  <si>
    <t>Black African</t>
  </si>
  <si>
    <t>https://hsrc.ac.za/about-cestii/measuring-innovation-capacity/business-innovation-survey/</t>
  </si>
  <si>
    <t>https://www.dst.gov.za/index.php/resource-center/rad-reports/business-innovation-survey</t>
  </si>
  <si>
    <t>To report an error or for any other data-related queries, write to ybuchana@hsrc.ac.za.</t>
  </si>
  <si>
    <t>Centre for Science, Technology and Innovation Indicators (CeSTII). 2024. 
Innovation in South African Businesses, 2019 – 2021: Activities, Practices 
and Capabilities. Human Sciences Research Council: Cape Town.</t>
  </si>
  <si>
    <t>This workbook contains the aggregated data by size class for the South African Business Innovation Survey 2019-2021.</t>
  </si>
  <si>
    <t>To cite the dataset:</t>
  </si>
  <si>
    <t>We welcome questions and feedback. Please contact us at innovation@hsrc.ac.za.</t>
  </si>
  <si>
    <t xml:space="preserve">The survey report can also be found here:   </t>
  </si>
  <si>
    <t xml:space="preserve">The survey questionnaire, notes on survey methodology and weighting, reports and other outputs can be downloaded from:   </t>
  </si>
  <si>
    <t>.•	The first table in sheet 2 provides a high-level breakdown of key indicators, including innovation-active and innovation rates.
•	The subsequent tables provide a summary of each variable in the dataset, numbered according to the corresponding question in the survey questionnaire. 
•	Each table contains the total values (number of enterprises, employees or monetary amounts) for each question/item. These values have been extrapolated from the sample to the population of firms using survey weights.
•	The percentages are provided in the second half of each table.
•	Each table provides a summary of the total, and is then broken down by turnover size class.
•	There is a corresponding workbook (BIS 2019-2021 aggregated data – sector) which contains the same data but broken down by sector.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</si>
</sst>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\ ###\ ###"/>
    <numFmt numFmtId="165" formatCode="0.0"/>
    <numFmt numFmtId="166" formatCode="_-* #,##0_-;\-* #,##0_-;_-* &quot;-&quot;??_-;_-@_-"/>
    <numFmt numFmtId="167" formatCode="0.0%"/>
    <numFmt numFmtId="168" formatCode="_-* #,##0.000_-;\-* #,##0.000_-;_-* &quot;-&quot;??_-;_-@_-"/>
    <numFmt numFmtId="169" formatCode="#.0\ ###\ ###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w Cen MT"/>
      <family val="2"/>
    </font>
    <font>
      <b/>
      <i/>
      <sz val="8"/>
      <name val="Tw Cen MT"/>
      <family val="2"/>
    </font>
    <font>
      <b/>
      <sz val="8"/>
      <name val="Tw Cen MT"/>
      <family val="2"/>
    </font>
    <font>
      <b/>
      <sz val="12"/>
      <name val="Tw Cen MT"/>
      <family val="2"/>
    </font>
    <font>
      <b/>
      <i/>
      <sz val="12"/>
      <color theme="0"/>
      <name val="Tw Cen MT"/>
      <family val="2"/>
    </font>
    <font>
      <b/>
      <sz val="12"/>
      <color theme="0"/>
      <name val="Tw Cen MT"/>
      <family val="2"/>
    </font>
    <font>
      <sz val="10"/>
      <color indexed="8"/>
      <name val="Arial"/>
      <family val="2"/>
    </font>
    <font>
      <b/>
      <i/>
      <sz val="8"/>
      <color theme="0"/>
      <name val="Tw Cen MT"/>
      <family val="2"/>
    </font>
    <font>
      <b/>
      <sz val="8"/>
      <color theme="0"/>
      <name val="Tw Cen MT"/>
      <family val="2"/>
    </font>
    <font>
      <b/>
      <i/>
      <sz val="8"/>
      <color rgb="FF0070C0"/>
      <name val="Tw Cen MT"/>
      <family val="2"/>
    </font>
    <font>
      <sz val="8"/>
      <color rgb="FF0070C0"/>
      <name val="Tw Cen MT"/>
      <family val="2"/>
    </font>
    <font>
      <sz val="8"/>
      <color theme="0"/>
      <name val="Tw Cen MT"/>
      <family val="2"/>
    </font>
    <font>
      <sz val="12"/>
      <color theme="0"/>
      <name val="Tw Cen MT"/>
      <family val="2"/>
    </font>
    <font>
      <sz val="8"/>
      <color theme="0" tint="-0.249977111117893"/>
      <name val="Tw Cen MT"/>
      <family val="2"/>
    </font>
    <font>
      <b/>
      <i/>
      <sz val="8"/>
      <color theme="0" tint="-0.249977111117893"/>
      <name val="Tw Cen MT"/>
      <family val="2"/>
    </font>
    <font>
      <sz val="8"/>
      <color theme="1"/>
      <name val="Tw Cen MT"/>
      <family val="2"/>
    </font>
    <font>
      <b/>
      <i/>
      <sz val="8"/>
      <color theme="1"/>
      <name val="Tw Cen MT"/>
      <family val="2"/>
    </font>
    <font>
      <i/>
      <sz val="8"/>
      <color theme="1"/>
      <name val="Tw Cen MT"/>
      <family val="2"/>
    </font>
    <font>
      <i/>
      <sz val="8"/>
      <name val="Tw Cen MT"/>
      <family val="2"/>
    </font>
    <font>
      <b/>
      <sz val="14"/>
      <color theme="0"/>
      <name val="Tw Cen MT"/>
      <family val="2"/>
    </font>
    <font>
      <sz val="11"/>
      <name val="Calibri"/>
      <family val="2"/>
      <scheme val="minor"/>
    </font>
    <font>
      <sz val="11"/>
      <color theme="1"/>
      <name val="Tw Cen MT"/>
      <family val="2"/>
    </font>
    <font>
      <b/>
      <sz val="11"/>
      <color theme="1"/>
      <name val="Tw Cen MT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Tw Cen MT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3F7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7931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9" fillId="0" borderId="0"/>
    <xf numFmtId="0" fontId="2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</cellStyleXfs>
  <cellXfs count="187">
    <xf numFmtId="0" fontId="0" fillId="0" borderId="0" xfId="0"/>
    <xf numFmtId="164" fontId="3" fillId="0" borderId="0" xfId="3" applyNumberFormat="1" applyFont="1"/>
    <xf numFmtId="164" fontId="4" fillId="0" borderId="0" xfId="3" applyNumberFormat="1" applyFont="1"/>
    <xf numFmtId="164" fontId="5" fillId="0" borderId="0" xfId="3" applyNumberFormat="1" applyFont="1"/>
    <xf numFmtId="164" fontId="6" fillId="2" borderId="1" xfId="3" applyNumberFormat="1" applyFont="1" applyFill="1" applyBorder="1" applyAlignment="1">
      <alignment horizontal="left"/>
    </xf>
    <xf numFmtId="164" fontId="7" fillId="3" borderId="2" xfId="3" applyNumberFormat="1" applyFont="1" applyFill="1" applyBorder="1" applyAlignment="1">
      <alignment horizontal="left"/>
    </xf>
    <xf numFmtId="164" fontId="5" fillId="4" borderId="3" xfId="3" applyNumberFormat="1" applyFont="1" applyFill="1" applyBorder="1" applyAlignment="1">
      <alignment horizontal="left" wrapText="1"/>
    </xf>
    <xf numFmtId="164" fontId="8" fillId="5" borderId="1" xfId="3" applyNumberFormat="1" applyFont="1" applyFill="1" applyBorder="1"/>
    <xf numFmtId="164" fontId="4" fillId="5" borderId="2" xfId="3" applyNumberFormat="1" applyFont="1" applyFill="1" applyBorder="1"/>
    <xf numFmtId="164" fontId="3" fillId="5" borderId="2" xfId="3" applyNumberFormat="1" applyFont="1" applyFill="1" applyBorder="1"/>
    <xf numFmtId="164" fontId="5" fillId="0" borderId="0" xfId="3" applyNumberFormat="1" applyFont="1" applyAlignment="1">
      <alignment horizontal="left" indent="1"/>
    </xf>
    <xf numFmtId="164" fontId="10" fillId="3" borderId="0" xfId="4" applyNumberFormat="1" applyFont="1" applyFill="1"/>
    <xf numFmtId="164" fontId="3" fillId="0" borderId="0" xfId="4" applyNumberFormat="1" applyFont="1"/>
    <xf numFmtId="164" fontId="3" fillId="0" borderId="0" xfId="3" applyNumberFormat="1" applyFont="1" applyAlignment="1">
      <alignment horizontal="left" indent="1"/>
    </xf>
    <xf numFmtId="164" fontId="5" fillId="0" borderId="4" xfId="3" applyNumberFormat="1" applyFont="1" applyBorder="1" applyAlignment="1">
      <alignment horizontal="left" indent="1"/>
    </xf>
    <xf numFmtId="164" fontId="3" fillId="0" borderId="0" xfId="3" applyNumberFormat="1" applyFont="1" applyAlignment="1">
      <alignment horizontal="left"/>
    </xf>
    <xf numFmtId="3" fontId="3" fillId="0" borderId="0" xfId="3" applyNumberFormat="1" applyFont="1"/>
    <xf numFmtId="3" fontId="12" fillId="0" borderId="0" xfId="3" applyNumberFormat="1" applyFont="1"/>
    <xf numFmtId="3" fontId="13" fillId="0" borderId="0" xfId="3" applyNumberFormat="1" applyFont="1"/>
    <xf numFmtId="164" fontId="10" fillId="5" borderId="2" xfId="3" applyNumberFormat="1" applyFont="1" applyFill="1" applyBorder="1"/>
    <xf numFmtId="164" fontId="14" fillId="5" borderId="2" xfId="3" applyNumberFormat="1" applyFont="1" applyFill="1" applyBorder="1"/>
    <xf numFmtId="165" fontId="3" fillId="0" borderId="0" xfId="3" applyNumberFormat="1" applyFont="1"/>
    <xf numFmtId="165" fontId="4" fillId="0" borderId="4" xfId="3" applyNumberFormat="1" applyFont="1" applyBorder="1"/>
    <xf numFmtId="165" fontId="3" fillId="0" borderId="4" xfId="3" applyNumberFormat="1" applyFont="1" applyBorder="1"/>
    <xf numFmtId="164" fontId="7" fillId="5" borderId="2" xfId="3" applyNumberFormat="1" applyFont="1" applyFill="1" applyBorder="1"/>
    <xf numFmtId="164" fontId="15" fillId="5" borderId="2" xfId="3" applyNumberFormat="1" applyFont="1" applyFill="1" applyBorder="1"/>
    <xf numFmtId="165" fontId="4" fillId="0" borderId="0" xfId="3" applyNumberFormat="1" applyFont="1"/>
    <xf numFmtId="164" fontId="8" fillId="5" borderId="0" xfId="3" applyNumberFormat="1" applyFont="1" applyFill="1"/>
    <xf numFmtId="3" fontId="7" fillId="5" borderId="2" xfId="3" applyNumberFormat="1" applyFont="1" applyFill="1" applyBorder="1"/>
    <xf numFmtId="3" fontId="15" fillId="5" borderId="2" xfId="3" applyNumberFormat="1" applyFont="1" applyFill="1" applyBorder="1"/>
    <xf numFmtId="0" fontId="3" fillId="0" borderId="0" xfId="3" applyFont="1" applyAlignment="1">
      <alignment vertical="center"/>
    </xf>
    <xf numFmtId="0" fontId="8" fillId="5" borderId="1" xfId="3" applyFont="1" applyFill="1" applyBorder="1" applyAlignment="1">
      <alignment vertical="center"/>
    </xf>
    <xf numFmtId="0" fontId="7" fillId="5" borderId="2" xfId="3" applyFont="1" applyFill="1" applyBorder="1" applyAlignment="1">
      <alignment vertical="center"/>
    </xf>
    <xf numFmtId="0" fontId="15" fillId="5" borderId="2" xfId="3" applyFont="1" applyFill="1" applyBorder="1" applyAlignment="1">
      <alignment vertical="center"/>
    </xf>
    <xf numFmtId="0" fontId="3" fillId="0" borderId="4" xfId="3" applyFont="1" applyBorder="1" applyAlignment="1">
      <alignment vertical="center"/>
    </xf>
    <xf numFmtId="164" fontId="5" fillId="6" borderId="0" xfId="3" applyNumberFormat="1" applyFont="1" applyFill="1" applyAlignment="1">
      <alignment horizontal="left"/>
    </xf>
    <xf numFmtId="164" fontId="4" fillId="6" borderId="0" xfId="3" applyNumberFormat="1" applyFont="1" applyFill="1"/>
    <xf numFmtId="164" fontId="3" fillId="6" borderId="0" xfId="3" applyNumberFormat="1" applyFont="1" applyFill="1"/>
    <xf numFmtId="164" fontId="3" fillId="0" borderId="0" xfId="3" quotePrefix="1" applyNumberFormat="1" applyFont="1" applyAlignment="1">
      <alignment horizontal="left" indent="1"/>
    </xf>
    <xf numFmtId="164" fontId="7" fillId="5" borderId="0" xfId="3" applyNumberFormat="1" applyFont="1" applyFill="1"/>
    <xf numFmtId="164" fontId="6" fillId="2" borderId="5" xfId="3" applyNumberFormat="1" applyFont="1" applyFill="1" applyBorder="1" applyAlignment="1">
      <alignment horizontal="left"/>
    </xf>
    <xf numFmtId="164" fontId="5" fillId="0" borderId="0" xfId="3" applyNumberFormat="1" applyFont="1" applyAlignment="1">
      <alignment horizontal="left"/>
    </xf>
    <xf numFmtId="164" fontId="3" fillId="0" borderId="0" xfId="4" applyNumberFormat="1" applyFont="1" applyAlignment="1">
      <alignment horizontal="left" indent="1"/>
    </xf>
    <xf numFmtId="164" fontId="3" fillId="0" borderId="4" xfId="4" applyNumberFormat="1" applyFont="1" applyBorder="1" applyAlignment="1">
      <alignment horizontal="left" indent="1"/>
    </xf>
    <xf numFmtId="165" fontId="7" fillId="5" borderId="2" xfId="3" applyNumberFormat="1" applyFont="1" applyFill="1" applyBorder="1"/>
    <xf numFmtId="165" fontId="15" fillId="5" borderId="2" xfId="3" applyNumberFormat="1" applyFont="1" applyFill="1" applyBorder="1"/>
    <xf numFmtId="3" fontId="10" fillId="3" borderId="0" xfId="3" applyNumberFormat="1" applyFont="1" applyFill="1"/>
    <xf numFmtId="164" fontId="3" fillId="0" borderId="4" xfId="3" applyNumberFormat="1" applyFont="1" applyBorder="1" applyAlignment="1">
      <alignment horizontal="left" indent="1"/>
    </xf>
    <xf numFmtId="164" fontId="8" fillId="5" borderId="1" xfId="3" applyNumberFormat="1" applyFont="1" applyFill="1" applyBorder="1" applyAlignment="1">
      <alignment horizontal="left"/>
    </xf>
    <xf numFmtId="164" fontId="15" fillId="5" borderId="2" xfId="3" applyNumberFormat="1" applyFont="1" applyFill="1" applyBorder="1" applyAlignment="1">
      <alignment wrapText="1"/>
    </xf>
    <xf numFmtId="164" fontId="3" fillId="0" borderId="0" xfId="3" applyNumberFormat="1" applyFont="1" applyAlignment="1">
      <alignment horizontal="left" wrapText="1" indent="1"/>
    </xf>
    <xf numFmtId="164" fontId="7" fillId="5" borderId="2" xfId="3" applyNumberFormat="1" applyFont="1" applyFill="1" applyBorder="1" applyAlignment="1">
      <alignment horizontal="left"/>
    </xf>
    <xf numFmtId="164" fontId="5" fillId="5" borderId="2" xfId="3" applyNumberFormat="1" applyFont="1" applyFill="1" applyBorder="1" applyAlignment="1">
      <alignment horizontal="left" wrapText="1"/>
    </xf>
    <xf numFmtId="164" fontId="3" fillId="0" borderId="4" xfId="4" applyNumberFormat="1" applyFont="1" applyBorder="1" applyAlignment="1">
      <alignment horizontal="left" wrapText="1" indent="1"/>
    </xf>
    <xf numFmtId="164" fontId="3" fillId="0" borderId="0" xfId="4" applyNumberFormat="1" applyFont="1" applyAlignment="1">
      <alignment horizontal="left" wrapText="1" indent="1"/>
    </xf>
    <xf numFmtId="164" fontId="6" fillId="2" borderId="0" xfId="3" applyNumberFormat="1" applyFont="1" applyFill="1" applyAlignment="1">
      <alignment horizontal="left"/>
    </xf>
    <xf numFmtId="164" fontId="15" fillId="5" borderId="0" xfId="3" applyNumberFormat="1" applyFont="1" applyFill="1"/>
    <xf numFmtId="164" fontId="11" fillId="5" borderId="2" xfId="3" applyNumberFormat="1" applyFont="1" applyFill="1" applyBorder="1" applyAlignment="1">
      <alignment horizontal="left" wrapText="1"/>
    </xf>
    <xf numFmtId="165" fontId="10" fillId="5" borderId="2" xfId="3" applyNumberFormat="1" applyFont="1" applyFill="1" applyBorder="1"/>
    <xf numFmtId="165" fontId="14" fillId="5" borderId="2" xfId="3" applyNumberFormat="1" applyFont="1" applyFill="1" applyBorder="1"/>
    <xf numFmtId="164" fontId="16" fillId="0" borderId="0" xfId="3" applyNumberFormat="1" applyFont="1"/>
    <xf numFmtId="164" fontId="17" fillId="0" borderId="0" xfId="3" applyNumberFormat="1" applyFont="1"/>
    <xf numFmtId="164" fontId="7" fillId="5" borderId="0" xfId="3" applyNumberFormat="1" applyFont="1" applyFill="1" applyAlignment="1">
      <alignment horizontal="left"/>
    </xf>
    <xf numFmtId="164" fontId="8" fillId="5" borderId="0" xfId="3" applyNumberFormat="1" applyFont="1" applyFill="1" applyAlignment="1">
      <alignment horizontal="left"/>
    </xf>
    <xf numFmtId="164" fontId="11" fillId="5" borderId="0" xfId="3" applyNumberFormat="1" applyFont="1" applyFill="1" applyAlignment="1">
      <alignment horizontal="left" wrapText="1"/>
    </xf>
    <xf numFmtId="164" fontId="8" fillId="5" borderId="7" xfId="3" applyNumberFormat="1" applyFont="1" applyFill="1" applyBorder="1"/>
    <xf numFmtId="164" fontId="15" fillId="5" borderId="8" xfId="3" applyNumberFormat="1" applyFont="1" applyFill="1" applyBorder="1"/>
    <xf numFmtId="164" fontId="3" fillId="5" borderId="2" xfId="3" applyNumberFormat="1" applyFont="1" applyFill="1" applyBorder="1" applyAlignment="1">
      <alignment wrapText="1"/>
    </xf>
    <xf numFmtId="164" fontId="5" fillId="6" borderId="1" xfId="3" applyNumberFormat="1" applyFont="1" applyFill="1" applyBorder="1"/>
    <xf numFmtId="164" fontId="4" fillId="6" borderId="2" xfId="3" applyNumberFormat="1" applyFont="1" applyFill="1" applyBorder="1"/>
    <xf numFmtId="164" fontId="3" fillId="6" borderId="2" xfId="3" applyNumberFormat="1" applyFont="1" applyFill="1" applyBorder="1"/>
    <xf numFmtId="3" fontId="4" fillId="6" borderId="2" xfId="3" applyNumberFormat="1" applyFont="1" applyFill="1" applyBorder="1"/>
    <xf numFmtId="164" fontId="15" fillId="5" borderId="0" xfId="3" applyNumberFormat="1" applyFont="1" applyFill="1" applyAlignment="1">
      <alignment wrapText="1"/>
    </xf>
    <xf numFmtId="0" fontId="18" fillId="0" borderId="0" xfId="7" applyFont="1" applyAlignment="1">
      <alignment horizontal="left" indent="1"/>
    </xf>
    <xf numFmtId="3" fontId="10" fillId="3" borderId="0" xfId="7" applyNumberFormat="1" applyFont="1" applyFill="1"/>
    <xf numFmtId="3" fontId="18" fillId="0" borderId="0" xfId="7" applyNumberFormat="1" applyFont="1"/>
    <xf numFmtId="0" fontId="19" fillId="0" borderId="0" xfId="7" applyFont="1"/>
    <xf numFmtId="0" fontId="18" fillId="0" borderId="0" xfId="7" applyFont="1"/>
    <xf numFmtId="0" fontId="18" fillId="0" borderId="4" xfId="7" applyFont="1" applyBorder="1" applyAlignment="1">
      <alignment horizontal="left" indent="1"/>
    </xf>
    <xf numFmtId="164" fontId="5" fillId="6" borderId="1" xfId="3" applyNumberFormat="1" applyFont="1" applyFill="1" applyBorder="1" applyAlignment="1">
      <alignment wrapText="1"/>
    </xf>
    <xf numFmtId="3" fontId="3" fillId="6" borderId="2" xfId="3" applyNumberFormat="1" applyFont="1" applyFill="1" applyBorder="1"/>
    <xf numFmtId="164" fontId="3" fillId="0" borderId="5" xfId="4" applyNumberFormat="1" applyFont="1" applyBorder="1" applyAlignment="1">
      <alignment horizontal="left" indent="1"/>
    </xf>
    <xf numFmtId="164" fontId="3" fillId="0" borderId="6" xfId="4" applyNumberFormat="1" applyFont="1" applyBorder="1"/>
    <xf numFmtId="164" fontId="7" fillId="5" borderId="8" xfId="3" applyNumberFormat="1" applyFont="1" applyFill="1" applyBorder="1"/>
    <xf numFmtId="0" fontId="5" fillId="6" borderId="0" xfId="3" applyFont="1" applyFill="1" applyAlignment="1">
      <alignment wrapText="1"/>
    </xf>
    <xf numFmtId="165" fontId="4" fillId="6" borderId="2" xfId="4" applyNumberFormat="1" applyFont="1" applyFill="1" applyBorder="1"/>
    <xf numFmtId="165" fontId="3" fillId="6" borderId="2" xfId="4" applyNumberFormat="1" applyFont="1" applyFill="1" applyBorder="1"/>
    <xf numFmtId="164" fontId="4" fillId="5" borderId="6" xfId="3" applyNumberFormat="1" applyFont="1" applyFill="1" applyBorder="1"/>
    <xf numFmtId="164" fontId="3" fillId="5" borderId="6" xfId="3" applyNumberFormat="1" applyFont="1" applyFill="1" applyBorder="1"/>
    <xf numFmtId="164" fontId="21" fillId="0" borderId="0" xfId="4" applyNumberFormat="1" applyFont="1"/>
    <xf numFmtId="166" fontId="20" fillId="0" borderId="0" xfId="1" applyNumberFormat="1" applyFont="1" applyFill="1" applyBorder="1" applyAlignment="1">
      <alignment horizontal="right" vertical="center"/>
    </xf>
    <xf numFmtId="9" fontId="10" fillId="3" borderId="0" xfId="2" applyFont="1" applyFill="1"/>
    <xf numFmtId="9" fontId="3" fillId="0" borderId="0" xfId="2" applyFont="1"/>
    <xf numFmtId="3" fontId="14" fillId="5" borderId="2" xfId="3" applyNumberFormat="1" applyFont="1" applyFill="1" applyBorder="1"/>
    <xf numFmtId="9" fontId="3" fillId="0" borderId="0" xfId="2" applyFont="1" applyFill="1" applyBorder="1"/>
    <xf numFmtId="9" fontId="3" fillId="0" borderId="0" xfId="2" applyFont="1" applyFill="1"/>
    <xf numFmtId="166" fontId="10" fillId="3" borderId="0" xfId="1" applyNumberFormat="1" applyFont="1" applyFill="1"/>
    <xf numFmtId="166" fontId="3" fillId="0" borderId="0" xfId="1" applyNumberFormat="1" applyFont="1"/>
    <xf numFmtId="166" fontId="3" fillId="0" borderId="0" xfId="4" applyNumberFormat="1" applyFont="1"/>
    <xf numFmtId="167" fontId="3" fillId="0" borderId="0" xfId="2" applyNumberFormat="1" applyFont="1"/>
    <xf numFmtId="167" fontId="10" fillId="3" borderId="0" xfId="2" applyNumberFormat="1" applyFont="1" applyFill="1"/>
    <xf numFmtId="167" fontId="3" fillId="0" borderId="0" xfId="2" applyNumberFormat="1" applyFont="1" applyFill="1"/>
    <xf numFmtId="1" fontId="10" fillId="3" borderId="0" xfId="3" applyNumberFormat="1" applyFont="1" applyFill="1"/>
    <xf numFmtId="1" fontId="3" fillId="0" borderId="0" xfId="3" applyNumberFormat="1" applyFont="1"/>
    <xf numFmtId="1" fontId="3" fillId="0" borderId="0" xfId="5" applyNumberFormat="1" applyFont="1" applyAlignment="1">
      <alignment vertical="top"/>
    </xf>
    <xf numFmtId="167" fontId="3" fillId="0" borderId="0" xfId="2" applyNumberFormat="1" applyFont="1" applyFill="1" applyBorder="1"/>
    <xf numFmtId="167" fontId="3" fillId="0" borderId="0" xfId="2" applyNumberFormat="1" applyFont="1" applyFill="1" applyBorder="1" applyAlignment="1">
      <alignment horizontal="right" wrapText="1"/>
    </xf>
    <xf numFmtId="167" fontId="10" fillId="3" borderId="0" xfId="2" applyNumberFormat="1" applyFont="1" applyFill="1" applyAlignment="1">
      <alignment vertical="top"/>
    </xf>
    <xf numFmtId="167" fontId="18" fillId="0" borderId="0" xfId="2" applyNumberFormat="1" applyFont="1"/>
    <xf numFmtId="164" fontId="8" fillId="5" borderId="5" xfId="3" applyNumberFormat="1" applyFont="1" applyFill="1" applyBorder="1" applyAlignment="1">
      <alignment horizontal="left"/>
    </xf>
    <xf numFmtId="0" fontId="18" fillId="0" borderId="0" xfId="0" applyFont="1" applyAlignment="1">
      <alignment horizontal="left" vertical="center" wrapText="1" indent="1"/>
    </xf>
    <xf numFmtId="164" fontId="22" fillId="3" borderId="1" xfId="3" applyNumberFormat="1" applyFont="1" applyFill="1" applyBorder="1" applyAlignment="1">
      <alignment horizontal="left"/>
    </xf>
    <xf numFmtId="164" fontId="22" fillId="3" borderId="2" xfId="3" applyNumberFormat="1" applyFont="1" applyFill="1" applyBorder="1" applyAlignment="1">
      <alignment horizontal="left"/>
    </xf>
    <xf numFmtId="167" fontId="10" fillId="0" borderId="0" xfId="2" applyNumberFormat="1" applyFont="1" applyFill="1"/>
    <xf numFmtId="0" fontId="18" fillId="0" borderId="4" xfId="0" applyFont="1" applyBorder="1" applyAlignment="1">
      <alignment horizontal="left" vertical="center" wrapText="1" indent="1"/>
    </xf>
    <xf numFmtId="167" fontId="10" fillId="3" borderId="4" xfId="2" applyNumberFormat="1" applyFont="1" applyFill="1" applyBorder="1"/>
    <xf numFmtId="167" fontId="3" fillId="0" borderId="4" xfId="2" applyNumberFormat="1" applyFont="1" applyBorder="1"/>
    <xf numFmtId="167" fontId="10" fillId="3" borderId="0" xfId="2" applyNumberFormat="1" applyFont="1" applyFill="1" applyBorder="1"/>
    <xf numFmtId="167" fontId="3" fillId="0" borderId="4" xfId="2" applyNumberFormat="1" applyFont="1" applyFill="1" applyBorder="1"/>
    <xf numFmtId="0" fontId="3" fillId="0" borderId="0" xfId="1" applyNumberFormat="1" applyFont="1" applyAlignment="1">
      <alignment horizontal="left" indent="1"/>
    </xf>
    <xf numFmtId="49" fontId="3" fillId="0" borderId="0" xfId="1" applyNumberFormat="1" applyFont="1" applyAlignment="1">
      <alignment horizontal="left" indent="1"/>
    </xf>
    <xf numFmtId="1" fontId="10" fillId="3" borderId="0" xfId="1" applyNumberFormat="1" applyFont="1" applyFill="1"/>
    <xf numFmtId="1" fontId="3" fillId="0" borderId="0" xfId="1" applyNumberFormat="1" applyFont="1"/>
    <xf numFmtId="1" fontId="3" fillId="0" borderId="0" xfId="2" applyNumberFormat="1" applyFont="1"/>
    <xf numFmtId="9" fontId="10" fillId="0" borderId="0" xfId="2" applyFont="1" applyFill="1"/>
    <xf numFmtId="49" fontId="3" fillId="0" borderId="0" xfId="1" applyNumberFormat="1" applyFont="1" applyFill="1" applyAlignment="1">
      <alignment horizontal="left" indent="1"/>
    </xf>
    <xf numFmtId="49" fontId="3" fillId="0" borderId="4" xfId="1" applyNumberFormat="1" applyFont="1" applyBorder="1" applyAlignment="1">
      <alignment horizontal="left" indent="1"/>
    </xf>
    <xf numFmtId="164" fontId="6" fillId="2" borderId="7" xfId="3" applyNumberFormat="1" applyFont="1" applyFill="1" applyBorder="1" applyAlignment="1">
      <alignment horizontal="left"/>
    </xf>
    <xf numFmtId="164" fontId="7" fillId="3" borderId="8" xfId="3" applyNumberFormat="1" applyFont="1" applyFill="1" applyBorder="1" applyAlignment="1">
      <alignment horizontal="left"/>
    </xf>
    <xf numFmtId="164" fontId="5" fillId="4" borderId="9" xfId="3" applyNumberFormat="1" applyFont="1" applyFill="1" applyBorder="1" applyAlignment="1">
      <alignment horizontal="left" wrapText="1"/>
    </xf>
    <xf numFmtId="164" fontId="22" fillId="0" borderId="0" xfId="3" applyNumberFormat="1" applyFont="1" applyAlignment="1">
      <alignment horizontal="left"/>
    </xf>
    <xf numFmtId="9" fontId="10" fillId="3" borderId="0" xfId="2" applyFont="1" applyFill="1" applyBorder="1"/>
    <xf numFmtId="9" fontId="3" fillId="0" borderId="0" xfId="2" applyFont="1" applyBorder="1"/>
    <xf numFmtId="43" fontId="0" fillId="0" borderId="0" xfId="1" applyFont="1"/>
    <xf numFmtId="9" fontId="10" fillId="0" borderId="0" xfId="2" applyFont="1" applyFill="1" applyBorder="1"/>
    <xf numFmtId="0" fontId="23" fillId="0" borderId="0" xfId="0" applyFont="1"/>
    <xf numFmtId="166" fontId="21" fillId="0" borderId="0" xfId="1" applyNumberFormat="1" applyFont="1" applyFill="1" applyBorder="1"/>
    <xf numFmtId="166" fontId="3" fillId="0" borderId="0" xfId="1" applyNumberFormat="1" applyFont="1" applyFill="1" applyBorder="1"/>
    <xf numFmtId="168" fontId="3" fillId="0" borderId="0" xfId="1" applyNumberFormat="1" applyFont="1" applyFill="1" applyBorder="1" applyAlignment="1">
      <alignment horizontal="left" indent="1"/>
    </xf>
    <xf numFmtId="167" fontId="21" fillId="0" borderId="0" xfId="2" applyNumberFormat="1" applyFont="1" applyFill="1" applyBorder="1"/>
    <xf numFmtId="164" fontId="8" fillId="5" borderId="2" xfId="3" applyNumberFormat="1" applyFont="1" applyFill="1" applyBorder="1"/>
    <xf numFmtId="164" fontId="10" fillId="3" borderId="4" xfId="4" applyNumberFormat="1" applyFont="1" applyFill="1" applyBorder="1"/>
    <xf numFmtId="164" fontId="3" fillId="0" borderId="4" xfId="4" applyNumberFormat="1" applyFont="1" applyBorder="1"/>
    <xf numFmtId="169" fontId="3" fillId="0" borderId="0" xfId="3" applyNumberFormat="1" applyFont="1" applyAlignment="1">
      <alignment horizontal="left" indent="1"/>
    </xf>
    <xf numFmtId="166" fontId="10" fillId="3" borderId="0" xfId="1" applyNumberFormat="1" applyFont="1" applyFill="1" applyBorder="1"/>
    <xf numFmtId="169" fontId="3" fillId="0" borderId="4" xfId="3" applyNumberFormat="1" applyFont="1" applyBorder="1" applyAlignment="1">
      <alignment horizontal="left" indent="1"/>
    </xf>
    <xf numFmtId="164" fontId="3" fillId="5" borderId="6" xfId="3" applyNumberFormat="1" applyFont="1" applyFill="1" applyBorder="1" applyAlignment="1">
      <alignment wrapText="1"/>
    </xf>
    <xf numFmtId="3" fontId="4" fillId="0" borderId="0" xfId="3" applyNumberFormat="1" applyFont="1"/>
    <xf numFmtId="166" fontId="18" fillId="0" borderId="0" xfId="1" applyNumberFormat="1" applyFont="1"/>
    <xf numFmtId="167" fontId="18" fillId="0" borderId="4" xfId="2" applyNumberFormat="1" applyFont="1" applyBorder="1"/>
    <xf numFmtId="0" fontId="18" fillId="0" borderId="0" xfId="0" applyFont="1" applyAlignment="1">
      <alignment horizontal="left" wrapText="1"/>
    </xf>
    <xf numFmtId="0" fontId="18" fillId="0" borderId="4" xfId="0" applyFont="1" applyBorder="1" applyAlignment="1">
      <alignment horizontal="left" wrapText="1"/>
    </xf>
    <xf numFmtId="164" fontId="10" fillId="0" borderId="0" xfId="4" applyNumberFormat="1" applyFont="1"/>
    <xf numFmtId="167" fontId="10" fillId="3" borderId="4" xfId="2" applyNumberFormat="1" applyFont="1" applyFill="1" applyBorder="1" applyAlignment="1">
      <alignment vertical="top"/>
    </xf>
    <xf numFmtId="168" fontId="3" fillId="0" borderId="4" xfId="1" applyNumberFormat="1" applyFont="1" applyFill="1" applyBorder="1" applyAlignment="1">
      <alignment horizontal="left" indent="1"/>
    </xf>
    <xf numFmtId="167" fontId="21" fillId="0" borderId="4" xfId="2" applyNumberFormat="1" applyFont="1" applyFill="1" applyBorder="1"/>
    <xf numFmtId="1" fontId="3" fillId="0" borderId="0" xfId="1" applyNumberFormat="1" applyFont="1" applyFill="1" applyAlignment="1">
      <alignment wrapText="1"/>
    </xf>
    <xf numFmtId="167" fontId="3" fillId="0" borderId="0" xfId="2" applyNumberFormat="1" applyFont="1" applyFill="1" applyAlignment="1">
      <alignment wrapText="1"/>
    </xf>
    <xf numFmtId="167" fontId="3" fillId="0" borderId="4" xfId="2" applyNumberFormat="1" applyFont="1" applyFill="1" applyBorder="1" applyAlignment="1">
      <alignment wrapText="1"/>
    </xf>
    <xf numFmtId="164" fontId="7" fillId="5" borderId="6" xfId="3" applyNumberFormat="1" applyFont="1" applyFill="1" applyBorder="1"/>
    <xf numFmtId="164" fontId="15" fillId="5" borderId="6" xfId="3" applyNumberFormat="1" applyFont="1" applyFill="1" applyBorder="1"/>
    <xf numFmtId="164" fontId="5" fillId="0" borderId="0" xfId="4" applyNumberFormat="1" applyFont="1" applyAlignment="1">
      <alignment horizontal="left" indent="1"/>
    </xf>
    <xf numFmtId="1" fontId="3" fillId="0" borderId="0" xfId="2" applyNumberFormat="1" applyFont="1" applyBorder="1"/>
    <xf numFmtId="164" fontId="8" fillId="5" borderId="6" xfId="3" applyNumberFormat="1" applyFont="1" applyFill="1" applyBorder="1"/>
    <xf numFmtId="164" fontId="8" fillId="5" borderId="1" xfId="3" applyNumberFormat="1" applyFont="1" applyFill="1" applyBorder="1" applyAlignment="1">
      <alignment vertical="center"/>
    </xf>
    <xf numFmtId="9" fontId="0" fillId="0" borderId="0" xfId="2" applyFont="1"/>
    <xf numFmtId="164" fontId="3" fillId="0" borderId="0" xfId="3" applyNumberFormat="1" applyFont="1" applyAlignment="1">
      <alignment horizontal="left" vertical="center" indent="1"/>
    </xf>
    <xf numFmtId="164" fontId="3" fillId="0" borderId="0" xfId="4" applyNumberFormat="1" applyFont="1" applyAlignment="1">
      <alignment horizontal="left" vertical="center" indent="1"/>
    </xf>
    <xf numFmtId="164" fontId="3" fillId="0" borderId="0" xfId="3" applyNumberFormat="1" applyFont="1" applyAlignment="1">
      <alignment horizontal="left" vertical="center"/>
    </xf>
    <xf numFmtId="167" fontId="10" fillId="3" borderId="0" xfId="2" applyNumberFormat="1" applyFont="1" applyFill="1" applyAlignment="1">
      <alignment horizontal="right" vertical="center"/>
    </xf>
    <xf numFmtId="167" fontId="10" fillId="3" borderId="4" xfId="2" applyNumberFormat="1" applyFont="1" applyFill="1" applyBorder="1" applyAlignment="1">
      <alignment horizontal="right" vertical="center"/>
    </xf>
    <xf numFmtId="167" fontId="3" fillId="0" borderId="0" xfId="2" applyNumberFormat="1" applyFont="1" applyBorder="1"/>
    <xf numFmtId="167" fontId="3" fillId="0" borderId="0" xfId="3" applyNumberFormat="1" applyFont="1"/>
    <xf numFmtId="167" fontId="3" fillId="0" borderId="0" xfId="2" applyNumberFormat="1" applyFont="1" applyAlignment="1">
      <alignment vertical="center"/>
    </xf>
    <xf numFmtId="167" fontId="3" fillId="0" borderId="4" xfId="2" applyNumberFormat="1" applyFont="1" applyBorder="1" applyAlignment="1">
      <alignment vertical="center"/>
    </xf>
    <xf numFmtId="164" fontId="6" fillId="2" borderId="1" xfId="3" applyNumberFormat="1" applyFont="1" applyFill="1" applyBorder="1" applyAlignment="1">
      <alignment horizontal="left" vertical="center" indent="1"/>
    </xf>
    <xf numFmtId="164" fontId="3" fillId="0" borderId="4" xfId="4" applyNumberFormat="1" applyFont="1" applyBorder="1" applyAlignment="1">
      <alignment horizontal="left" vertical="center" indent="1"/>
    </xf>
    <xf numFmtId="164" fontId="22" fillId="3" borderId="1" xfId="3" applyNumberFormat="1" applyFont="1" applyFill="1" applyBorder="1" applyAlignment="1">
      <alignment horizontal="left"/>
    </xf>
    <xf numFmtId="164" fontId="22" fillId="3" borderId="2" xfId="3" applyNumberFormat="1" applyFont="1" applyFill="1" applyBorder="1" applyAlignment="1">
      <alignment horizontal="left"/>
    </xf>
    <xf numFmtId="0" fontId="0" fillId="7" borderId="0" xfId="0" applyFill="1"/>
    <xf numFmtId="0" fontId="24" fillId="7" borderId="0" xfId="0" applyFont="1" applyFill="1" applyAlignment="1">
      <alignment horizontal="left" wrapText="1" indent="2"/>
    </xf>
    <xf numFmtId="0" fontId="24" fillId="7" borderId="0" xfId="0" applyFont="1" applyFill="1" applyAlignment="1">
      <alignment wrapText="1"/>
    </xf>
    <xf numFmtId="0" fontId="25" fillId="7" borderId="0" xfId="0" applyFont="1" applyFill="1" applyAlignment="1">
      <alignment horizontal="left" indent="1"/>
    </xf>
    <xf numFmtId="0" fontId="24" fillId="7" borderId="0" xfId="0" applyFont="1" applyFill="1" applyAlignment="1">
      <alignment horizontal="left" vertical="center" indent="1"/>
    </xf>
    <xf numFmtId="0" fontId="27" fillId="7" borderId="0" xfId="8" applyFont="1" applyFill="1" applyAlignment="1">
      <alignment horizontal="left" indent="1"/>
    </xf>
    <xf numFmtId="0" fontId="24" fillId="7" borderId="0" xfId="0" applyFont="1" applyFill="1" applyAlignment="1">
      <alignment horizontal="left" indent="1"/>
    </xf>
    <xf numFmtId="167" fontId="10" fillId="3" borderId="0" xfId="1" applyNumberFormat="1" applyFont="1" applyFill="1"/>
  </cellXfs>
  <cellStyles count="9">
    <cellStyle name="Comma" xfId="1" builtinId="3"/>
    <cellStyle name="Hyperlink" xfId="8" builtinId="8"/>
    <cellStyle name="Normal" xfId="0" builtinId="0"/>
    <cellStyle name="Normal 2" xfId="3" xr:uid="{9F189D10-3034-498A-8AA4-54B584B5D955}"/>
    <cellStyle name="Normal 3 3" xfId="6" xr:uid="{875D5997-E041-478A-9A73-0D265938250B}"/>
    <cellStyle name="Normal 4" xfId="7" xr:uid="{029B5BDD-F589-4D43-A0FF-2AF2046D85BC}"/>
    <cellStyle name="Normal_Sheet1" xfId="4" xr:uid="{C7729E88-7769-40F9-BA48-121CF59A0BDC}"/>
    <cellStyle name="Normal_Sheet12" xfId="5" xr:uid="{92911AFD-2C86-47E2-89D9-812EB1DC6D9D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st.gov.za/index.php/resource-center/rad-reports/business-innovation-survey" TargetMode="External"/><Relationship Id="rId1" Type="http://schemas.openxmlformats.org/officeDocument/2006/relationships/hyperlink" Target="https://hsrc.ac.za/about-cestii/measuring-innovation-capacity/business-innovation-survey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8ED5D-7DFB-4860-B816-25F34E05556D}">
  <dimension ref="A1:N16"/>
  <sheetViews>
    <sheetView tabSelected="1" workbookViewId="0">
      <selection activeCell="K27" sqref="K27"/>
    </sheetView>
  </sheetViews>
  <sheetFormatPr defaultRowHeight="14.5" x14ac:dyDescent="0.35"/>
  <cols>
    <col min="1" max="1" width="8.7265625" style="185"/>
    <col min="2" max="11" width="8.7265625" style="179"/>
    <col min="12" max="12" width="36.6328125" style="179" customWidth="1"/>
    <col min="13" max="16384" width="8.7265625" style="179"/>
  </cols>
  <sheetData>
    <row r="1" spans="1:14" ht="11.5" customHeight="1" x14ac:dyDescent="0.35"/>
    <row r="2" spans="1:14" x14ac:dyDescent="0.35">
      <c r="A2" s="182" t="s">
        <v>347</v>
      </c>
    </row>
    <row r="3" spans="1:14" ht="10.5" customHeight="1" x14ac:dyDescent="0.35">
      <c r="A3" s="180" t="s">
        <v>352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1"/>
      <c r="N3" s="181"/>
    </row>
    <row r="4" spans="1:14" ht="3" customHeight="1" x14ac:dyDescent="0.35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</row>
    <row r="5" spans="1:14" ht="96" customHeight="1" x14ac:dyDescent="0.35">
      <c r="A5" s="180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</row>
    <row r="7" spans="1:14" x14ac:dyDescent="0.35">
      <c r="A7" s="183" t="s">
        <v>351</v>
      </c>
    </row>
    <row r="8" spans="1:14" x14ac:dyDescent="0.35">
      <c r="A8" s="184" t="s">
        <v>343</v>
      </c>
    </row>
    <row r="9" spans="1:14" x14ac:dyDescent="0.35">
      <c r="A9" s="183" t="s">
        <v>350</v>
      </c>
    </row>
    <row r="10" spans="1:14" x14ac:dyDescent="0.35">
      <c r="A10" s="184" t="s">
        <v>344</v>
      </c>
    </row>
    <row r="11" spans="1:14" x14ac:dyDescent="0.35">
      <c r="A11" s="184"/>
    </row>
    <row r="12" spans="1:14" x14ac:dyDescent="0.35">
      <c r="A12" s="185" t="s">
        <v>349</v>
      </c>
    </row>
    <row r="13" spans="1:14" x14ac:dyDescent="0.35">
      <c r="A13" s="185" t="s">
        <v>345</v>
      </c>
    </row>
    <row r="15" spans="1:14" x14ac:dyDescent="0.35">
      <c r="A15" s="182" t="s">
        <v>348</v>
      </c>
    </row>
    <row r="16" spans="1:14" x14ac:dyDescent="0.35">
      <c r="A16" s="185" t="s">
        <v>346</v>
      </c>
    </row>
  </sheetData>
  <sheetProtection sheet="1" objects="1" scenarios="1"/>
  <protectedRanges>
    <protectedRange algorithmName="SHA-512" hashValue="p722Pl0OPCA3cQLveOmx3zxze0PPP7G1ph2KB1Q86SQ4yWQ7d9+fIJoYSgTll7Mx518/82/Zw5xUD0sxv+c6LA==" saltValue="iQEi4hv6V//gh0jRSd48vA==" spinCount="100000" sqref="A12:A16 A3:A9" name="Range1_1"/>
  </protectedRanges>
  <mergeCells count="1">
    <mergeCell ref="A3:L5"/>
  </mergeCells>
  <hyperlinks>
    <hyperlink ref="A8" r:id="rId1" xr:uid="{57C6D1BD-E765-495F-9C7B-547DFDCDE169}"/>
    <hyperlink ref="A10" r:id="rId2" xr:uid="{488798B3-AF5E-4637-B3E3-6F81FEAF238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7C9BC-896A-4EBC-90DA-205A9C385252}">
  <dimension ref="A1:L1026"/>
  <sheetViews>
    <sheetView zoomScale="85" zoomScaleNormal="85" workbookViewId="0">
      <selection activeCell="B788" sqref="B788"/>
    </sheetView>
  </sheetViews>
  <sheetFormatPr defaultRowHeight="14.5" x14ac:dyDescent="0.35"/>
  <cols>
    <col min="1" max="1" width="59.54296875" style="1" customWidth="1"/>
    <col min="2" max="2" width="17.1796875" style="2" customWidth="1"/>
    <col min="3" max="6" width="17.1796875" style="1" customWidth="1"/>
    <col min="8" max="8" width="21.36328125" bestFit="1" customWidth="1"/>
    <col min="9" max="9" width="20.36328125" bestFit="1" customWidth="1"/>
    <col min="10" max="10" width="20.26953125" bestFit="1" customWidth="1"/>
    <col min="11" max="12" width="21.36328125" bestFit="1" customWidth="1"/>
  </cols>
  <sheetData>
    <row r="1" spans="1:6" ht="15" thickBot="1" x14ac:dyDescent="0.4"/>
    <row r="2" spans="1:6" ht="18.5" thickBot="1" x14ac:dyDescent="0.45">
      <c r="A2" s="177" t="s">
        <v>199</v>
      </c>
      <c r="B2" s="178"/>
      <c r="C2" s="178"/>
      <c r="D2" s="178"/>
      <c r="E2" s="178"/>
      <c r="F2" s="178"/>
    </row>
    <row r="3" spans="1:6" ht="16" thickBot="1" x14ac:dyDescent="0.4">
      <c r="A3" s="4"/>
      <c r="B3" s="5" t="s">
        <v>0</v>
      </c>
      <c r="C3" s="6" t="s">
        <v>120</v>
      </c>
      <c r="D3" s="6" t="s">
        <v>121</v>
      </c>
      <c r="E3" s="6" t="s">
        <v>122</v>
      </c>
      <c r="F3" s="6" t="s">
        <v>123</v>
      </c>
    </row>
    <row r="4" spans="1:6" ht="16" thickBot="1" x14ac:dyDescent="0.4">
      <c r="A4" s="7" t="s">
        <v>1</v>
      </c>
      <c r="B4" s="87"/>
      <c r="C4" s="88"/>
      <c r="D4" s="88"/>
      <c r="E4" s="88"/>
      <c r="F4" s="88"/>
    </row>
    <row r="5" spans="1:6" x14ac:dyDescent="0.35">
      <c r="A5" s="10" t="s">
        <v>2</v>
      </c>
      <c r="B5" s="11">
        <v>57024.522960450973</v>
      </c>
      <c r="C5" s="90">
        <v>3828.0001097877253</v>
      </c>
      <c r="D5" s="90">
        <v>4582.8723551594021</v>
      </c>
      <c r="E5" s="90">
        <v>13964.349050607723</v>
      </c>
      <c r="F5" s="90">
        <v>34649.301869761926</v>
      </c>
    </row>
    <row r="6" spans="1:6" x14ac:dyDescent="0.35">
      <c r="A6" s="10" t="s">
        <v>3</v>
      </c>
      <c r="B6" s="11">
        <v>35258.2109375</v>
      </c>
      <c r="C6" s="12">
        <v>2363.126953125</v>
      </c>
      <c r="D6" s="12">
        <v>2938.611083984375</v>
      </c>
      <c r="E6" s="12">
        <v>9094.5478515625</v>
      </c>
      <c r="F6" s="12">
        <v>20861.923828125</v>
      </c>
    </row>
    <row r="7" spans="1:6" x14ac:dyDescent="0.35">
      <c r="A7" s="10" t="s">
        <v>4</v>
      </c>
      <c r="B7" s="11">
        <v>29157.943359375</v>
      </c>
      <c r="C7" s="12">
        <v>2016.2999267578125</v>
      </c>
      <c r="D7" s="12">
        <v>2598.594482421875</v>
      </c>
      <c r="E7" s="12">
        <v>6800.04443359375</v>
      </c>
      <c r="F7" s="12">
        <v>17743.005859375</v>
      </c>
    </row>
    <row r="8" spans="1:6" x14ac:dyDescent="0.35">
      <c r="A8" s="13" t="s">
        <v>326</v>
      </c>
      <c r="B8" s="11">
        <v>21061.80859375</v>
      </c>
      <c r="C8" s="12">
        <v>1478.1951904296875</v>
      </c>
      <c r="D8" s="12">
        <v>2033.9166259765625</v>
      </c>
      <c r="E8" s="12">
        <v>5214.59228515625</v>
      </c>
      <c r="F8" s="12">
        <v>12335.1044921875</v>
      </c>
    </row>
    <row r="9" spans="1:6" x14ac:dyDescent="0.35">
      <c r="A9" s="13" t="s">
        <v>327</v>
      </c>
      <c r="B9" s="11">
        <v>21061.646484375</v>
      </c>
      <c r="C9" s="12">
        <v>1537.487548828125</v>
      </c>
      <c r="D9" s="12">
        <v>1709.4805908203125</v>
      </c>
      <c r="E9" s="12">
        <v>5357.68994140625</v>
      </c>
      <c r="F9" s="12">
        <v>12456.98828125</v>
      </c>
    </row>
    <row r="10" spans="1:6" x14ac:dyDescent="0.35">
      <c r="A10" s="13" t="s">
        <v>237</v>
      </c>
      <c r="B10" s="11">
        <v>8096.29833984375</v>
      </c>
      <c r="C10" s="12">
        <v>478.81243896484375</v>
      </c>
      <c r="D10" s="12">
        <v>889.114013671875</v>
      </c>
      <c r="E10" s="12">
        <v>1442.3543701171875</v>
      </c>
      <c r="F10" s="12">
        <v>5286.017578125</v>
      </c>
    </row>
    <row r="11" spans="1:6" x14ac:dyDescent="0.35">
      <c r="A11" s="13" t="s">
        <v>238</v>
      </c>
      <c r="B11" s="11">
        <v>8096.1357421875</v>
      </c>
      <c r="C11" s="12">
        <v>538.10479736328125</v>
      </c>
      <c r="D11" s="12">
        <v>564.677978515625</v>
      </c>
      <c r="E11" s="12">
        <v>1585.451904296875</v>
      </c>
      <c r="F11" s="12">
        <v>5407.9013671875</v>
      </c>
    </row>
    <row r="12" spans="1:6" x14ac:dyDescent="0.35">
      <c r="A12" s="13" t="s">
        <v>200</v>
      </c>
      <c r="B12" s="11">
        <v>12965.509765625</v>
      </c>
      <c r="C12" s="12">
        <v>999.3826904296875</v>
      </c>
      <c r="D12" s="12">
        <v>1144.8026123046875</v>
      </c>
      <c r="E12" s="12">
        <v>3772.238037109375</v>
      </c>
      <c r="F12" s="12">
        <v>7049.08642578125</v>
      </c>
    </row>
    <row r="13" spans="1:6" x14ac:dyDescent="0.35">
      <c r="A13" s="50" t="s">
        <v>124</v>
      </c>
      <c r="B13" s="11">
        <v>6100.265625</v>
      </c>
      <c r="C13" s="12">
        <v>346.82708740234375</v>
      </c>
      <c r="D13" s="12">
        <v>340.01654052734375</v>
      </c>
      <c r="E13" s="12">
        <v>2294.503662109375</v>
      </c>
      <c r="F13" s="12">
        <v>3118.91845703125</v>
      </c>
    </row>
    <row r="14" spans="1:6" ht="15" thickBot="1" x14ac:dyDescent="0.4">
      <c r="A14" s="10" t="s">
        <v>5</v>
      </c>
      <c r="B14" s="11">
        <f>B5-B6</f>
        <v>21766.312022950973</v>
      </c>
      <c r="C14" s="89">
        <f>C5-C6</f>
        <v>1464.8731566627253</v>
      </c>
      <c r="D14" s="89">
        <f t="shared" ref="D14:F14" si="0">D5-D6</f>
        <v>1644.2612711750271</v>
      </c>
      <c r="E14" s="89">
        <f t="shared" si="0"/>
        <v>4869.8011990452233</v>
      </c>
      <c r="F14" s="89">
        <f t="shared" si="0"/>
        <v>13787.378041636926</v>
      </c>
    </row>
    <row r="15" spans="1:6" ht="16" thickBot="1" x14ac:dyDescent="0.4">
      <c r="A15" s="7" t="s">
        <v>286</v>
      </c>
      <c r="B15" s="19"/>
      <c r="C15" s="20"/>
      <c r="D15" s="20"/>
      <c r="E15" s="20"/>
      <c r="F15" s="20"/>
    </row>
    <row r="16" spans="1:6" x14ac:dyDescent="0.35">
      <c r="A16" s="10" t="s">
        <v>2</v>
      </c>
      <c r="B16" s="100">
        <f t="shared" ref="B16:F25" si="1">B5/B$5</f>
        <v>1</v>
      </c>
      <c r="C16" s="99">
        <f t="shared" si="1"/>
        <v>1</v>
      </c>
      <c r="D16" s="99">
        <f t="shared" si="1"/>
        <v>1</v>
      </c>
      <c r="E16" s="99">
        <f t="shared" si="1"/>
        <v>1</v>
      </c>
      <c r="F16" s="99">
        <f t="shared" si="1"/>
        <v>1</v>
      </c>
    </row>
    <row r="17" spans="1:6" x14ac:dyDescent="0.35">
      <c r="A17" s="10" t="s">
        <v>3</v>
      </c>
      <c r="B17" s="100">
        <f>B6/B$5</f>
        <v>0.61829909496924906</v>
      </c>
      <c r="C17" s="99">
        <f t="shared" si="1"/>
        <v>0.61732677255749679</v>
      </c>
      <c r="D17" s="99">
        <f t="shared" si="1"/>
        <v>0.64121600085066388</v>
      </c>
      <c r="E17" s="99">
        <f t="shared" si="1"/>
        <v>0.65126901501840562</v>
      </c>
      <c r="F17" s="99">
        <f t="shared" si="1"/>
        <v>0.60208785465692105</v>
      </c>
    </row>
    <row r="18" spans="1:6" x14ac:dyDescent="0.35">
      <c r="A18" s="10" t="s">
        <v>4</v>
      </c>
      <c r="B18" s="100">
        <f t="shared" si="1"/>
        <v>0.51132288085245925</v>
      </c>
      <c r="C18" s="99">
        <f t="shared" si="1"/>
        <v>0.52672410369121503</v>
      </c>
      <c r="D18" s="99">
        <f t="shared" si="1"/>
        <v>0.56702309840604115</v>
      </c>
      <c r="E18" s="99">
        <f t="shared" si="1"/>
        <v>0.48695749504326624</v>
      </c>
      <c r="F18" s="99">
        <f t="shared" si="1"/>
        <v>0.51207397846186131</v>
      </c>
    </row>
    <row r="19" spans="1:6" s="165" customFormat="1" x14ac:dyDescent="0.35">
      <c r="A19" s="166" t="s">
        <v>326</v>
      </c>
      <c r="B19" s="100">
        <f t="shared" si="1"/>
        <v>0.36934651094507698</v>
      </c>
      <c r="C19" s="99">
        <f t="shared" si="1"/>
        <v>0.38615338245422831</v>
      </c>
      <c r="D19" s="99">
        <f t="shared" si="1"/>
        <v>0.44380826441451665</v>
      </c>
      <c r="E19" s="99">
        <f t="shared" si="1"/>
        <v>0.37342179476166221</v>
      </c>
      <c r="F19" s="99">
        <f t="shared" si="1"/>
        <v>0.35599864431762801</v>
      </c>
    </row>
    <row r="20" spans="1:6" s="165" customFormat="1" x14ac:dyDescent="0.35">
      <c r="A20" s="166" t="s">
        <v>327</v>
      </c>
      <c r="B20" s="100">
        <f t="shared" si="1"/>
        <v>0.36934366814400504</v>
      </c>
      <c r="C20" s="99">
        <f t="shared" si="1"/>
        <v>0.40164250384866984</v>
      </c>
      <c r="D20" s="99">
        <f t="shared" si="1"/>
        <v>0.37301510021237611</v>
      </c>
      <c r="E20" s="99">
        <f t="shared" si="1"/>
        <v>0.38366915077742814</v>
      </c>
      <c r="F20" s="99">
        <f t="shared" si="1"/>
        <v>0.35951628486117004</v>
      </c>
    </row>
    <row r="21" spans="1:6" x14ac:dyDescent="0.35">
      <c r="A21" s="13" t="s">
        <v>237</v>
      </c>
      <c r="B21" s="100">
        <f t="shared" si="1"/>
        <v>0.14197923839641571</v>
      </c>
      <c r="C21" s="99">
        <f t="shared" si="1"/>
        <v>0.12508161578694296</v>
      </c>
      <c r="D21" s="99">
        <f t="shared" si="1"/>
        <v>0.1940080248298667</v>
      </c>
      <c r="E21" s="99">
        <f t="shared" si="1"/>
        <v>0.10328833552426969</v>
      </c>
      <c r="F21" s="99">
        <f t="shared" si="1"/>
        <v>0.1525576936006913</v>
      </c>
    </row>
    <row r="22" spans="1:6" x14ac:dyDescent="0.35">
      <c r="A22" s="13" t="s">
        <v>238</v>
      </c>
      <c r="B22" s="100">
        <f t="shared" si="1"/>
        <v>0.14197638703268992</v>
      </c>
      <c r="C22" s="99">
        <f t="shared" si="1"/>
        <v>0.14057073718138446</v>
      </c>
      <c r="D22" s="99">
        <f t="shared" si="1"/>
        <v>0.12321486062772619</v>
      </c>
      <c r="E22" s="99">
        <f t="shared" si="1"/>
        <v>0.11353568279846719</v>
      </c>
      <c r="F22" s="99">
        <f t="shared" si="1"/>
        <v>0.1560753341442333</v>
      </c>
    </row>
    <row r="23" spans="1:6" x14ac:dyDescent="0.35">
      <c r="A23" s="13" t="s">
        <v>200</v>
      </c>
      <c r="B23" s="100">
        <f t="shared" si="1"/>
        <v>0.22736726398600746</v>
      </c>
      <c r="C23" s="99">
        <f t="shared" si="1"/>
        <v>0.26107175072288763</v>
      </c>
      <c r="D23" s="99">
        <f t="shared" si="1"/>
        <v>0.24980023958464992</v>
      </c>
      <c r="E23" s="99">
        <f t="shared" si="1"/>
        <v>0.27013346797896093</v>
      </c>
      <c r="F23" s="99">
        <f t="shared" si="1"/>
        <v>0.20344093662484183</v>
      </c>
    </row>
    <row r="24" spans="1:6" x14ac:dyDescent="0.35">
      <c r="A24" s="50" t="s">
        <v>124</v>
      </c>
      <c r="B24" s="100">
        <f t="shared" si="1"/>
        <v>0.10697617986617448</v>
      </c>
      <c r="C24" s="99">
        <f t="shared" si="1"/>
        <v>9.0602684810679485E-2</v>
      </c>
      <c r="D24" s="99">
        <f t="shared" si="1"/>
        <v>7.4192889126521888E-2</v>
      </c>
      <c r="E24" s="99">
        <f t="shared" si="1"/>
        <v>0.16431153745827623</v>
      </c>
      <c r="F24" s="99">
        <f t="shared" si="1"/>
        <v>9.0013890287154577E-2</v>
      </c>
    </row>
    <row r="25" spans="1:6" x14ac:dyDescent="0.35">
      <c r="A25" s="14" t="s">
        <v>5</v>
      </c>
      <c r="B25" s="115">
        <f t="shared" si="1"/>
        <v>0.38170090503075094</v>
      </c>
      <c r="C25" s="116">
        <f t="shared" si="1"/>
        <v>0.38267322744250315</v>
      </c>
      <c r="D25" s="116">
        <f t="shared" si="1"/>
        <v>0.35878399914933617</v>
      </c>
      <c r="E25" s="116">
        <f t="shared" si="1"/>
        <v>0.34873098498159433</v>
      </c>
      <c r="F25" s="116">
        <f t="shared" si="1"/>
        <v>0.397912145343079</v>
      </c>
    </row>
    <row r="26" spans="1:6" x14ac:dyDescent="0.35">
      <c r="A26" s="10"/>
      <c r="B26" s="124"/>
      <c r="C26" s="95"/>
      <c r="D26" s="95"/>
      <c r="E26" s="95"/>
      <c r="F26" s="95"/>
    </row>
    <row r="27" spans="1:6" ht="15" thickBot="1" x14ac:dyDescent="0.4">
      <c r="A27" s="14"/>
      <c r="B27" s="22"/>
      <c r="C27" s="23"/>
      <c r="D27" s="23"/>
      <c r="E27" s="23"/>
      <c r="F27" s="23"/>
    </row>
    <row r="28" spans="1:6" ht="18.5" thickBot="1" x14ac:dyDescent="0.45">
      <c r="A28" s="177" t="s">
        <v>197</v>
      </c>
      <c r="B28" s="178"/>
      <c r="C28" s="178"/>
      <c r="D28" s="178"/>
      <c r="E28" s="178"/>
      <c r="F28" s="178"/>
    </row>
    <row r="29" spans="1:6" ht="16" thickBot="1" x14ac:dyDescent="0.4">
      <c r="A29" s="55"/>
      <c r="B29" s="5" t="s">
        <v>0</v>
      </c>
      <c r="C29" s="6" t="s">
        <v>120</v>
      </c>
      <c r="D29" s="6" t="s">
        <v>121</v>
      </c>
      <c r="E29" s="6" t="s">
        <v>122</v>
      </c>
      <c r="F29" s="6" t="s">
        <v>123</v>
      </c>
    </row>
    <row r="30" spans="1:6" ht="16" thickBot="1" x14ac:dyDescent="0.4">
      <c r="A30" s="48" t="s">
        <v>1</v>
      </c>
      <c r="B30" s="24"/>
      <c r="C30" s="25"/>
      <c r="D30" s="25"/>
      <c r="E30" s="25"/>
      <c r="F30" s="25"/>
    </row>
    <row r="31" spans="1:6" x14ac:dyDescent="0.35">
      <c r="A31" s="54" t="s">
        <v>161</v>
      </c>
      <c r="B31" s="102">
        <v>6352.31103515625</v>
      </c>
      <c r="C31" s="103">
        <v>437.72091674804688</v>
      </c>
      <c r="D31" s="103">
        <v>643.96282958984375</v>
      </c>
      <c r="E31" s="103">
        <v>833.8140869140625</v>
      </c>
      <c r="F31" s="103">
        <v>4436.8134765625</v>
      </c>
    </row>
    <row r="32" spans="1:6" x14ac:dyDescent="0.35">
      <c r="A32" s="54" t="s">
        <v>159</v>
      </c>
      <c r="B32" s="102">
        <v>2220.08642578125</v>
      </c>
      <c r="C32" s="103">
        <v>142.28736877441406</v>
      </c>
      <c r="D32" s="103">
        <v>61.757030487060547</v>
      </c>
      <c r="E32" s="103">
        <v>557.72503662109375</v>
      </c>
      <c r="F32" s="103">
        <v>1458.31689453125</v>
      </c>
    </row>
    <row r="33" spans="1:6" x14ac:dyDescent="0.35">
      <c r="A33" s="54" t="s">
        <v>54</v>
      </c>
      <c r="B33" s="102">
        <v>2537.749755859375</v>
      </c>
      <c r="C33" s="103">
        <v>198.98042297363281</v>
      </c>
      <c r="D33" s="103">
        <v>171.91354370117188</v>
      </c>
      <c r="E33" s="103">
        <v>462.55648803710938</v>
      </c>
      <c r="F33" s="103">
        <v>1704.29931640625</v>
      </c>
    </row>
    <row r="34" spans="1:6" x14ac:dyDescent="0.35">
      <c r="A34" s="54" t="s">
        <v>55</v>
      </c>
      <c r="B34" s="102">
        <v>5887.23876953125</v>
      </c>
      <c r="C34" s="104">
        <v>511.8699951171875</v>
      </c>
      <c r="D34" s="104">
        <v>504.45928955078125</v>
      </c>
      <c r="E34" s="104">
        <v>991.89752197265625</v>
      </c>
      <c r="F34" s="104">
        <v>3879.01171875</v>
      </c>
    </row>
    <row r="35" spans="1:6" x14ac:dyDescent="0.35">
      <c r="A35" s="54" t="s">
        <v>56</v>
      </c>
      <c r="B35" s="102">
        <v>4154.91357421875</v>
      </c>
      <c r="C35" s="103">
        <v>227.08894348144531</v>
      </c>
      <c r="D35" s="103">
        <v>398.79730224609375</v>
      </c>
      <c r="E35" s="103">
        <v>779.7679443359375</v>
      </c>
      <c r="F35" s="103">
        <v>2749.25927734375</v>
      </c>
    </row>
    <row r="36" spans="1:6" x14ac:dyDescent="0.35">
      <c r="A36" s="54" t="s">
        <v>160</v>
      </c>
      <c r="B36" s="102">
        <v>14011.658203125</v>
      </c>
      <c r="C36" s="103">
        <v>1127.1693115234375</v>
      </c>
      <c r="D36" s="103">
        <v>1715.201416015625</v>
      </c>
      <c r="E36" s="103">
        <v>3843.358642578125</v>
      </c>
      <c r="F36" s="103">
        <v>7325.9287109375</v>
      </c>
    </row>
    <row r="37" spans="1:6" ht="15" thickBot="1" x14ac:dyDescent="0.4">
      <c r="A37" s="54" t="s">
        <v>57</v>
      </c>
      <c r="B37" s="102">
        <v>3211.848876953125</v>
      </c>
      <c r="C37" s="103">
        <v>221.10098266601563</v>
      </c>
      <c r="D37" s="103">
        <v>257.18185424804688</v>
      </c>
      <c r="E37" s="103">
        <v>949.9991455078125</v>
      </c>
      <c r="F37" s="103">
        <v>1783.56689453125</v>
      </c>
    </row>
    <row r="38" spans="1:6" ht="16" thickBot="1" x14ac:dyDescent="0.4">
      <c r="A38" s="7" t="s">
        <v>286</v>
      </c>
      <c r="B38" s="24"/>
      <c r="C38" s="25"/>
      <c r="D38" s="25"/>
      <c r="E38" s="25"/>
      <c r="F38" s="25"/>
    </row>
    <row r="39" spans="1:6" x14ac:dyDescent="0.35">
      <c r="A39" s="54" t="s">
        <v>161</v>
      </c>
      <c r="B39" s="100">
        <f t="shared" ref="B39:F45" si="2">B31/B$5</f>
        <v>0.11139612758465088</v>
      </c>
      <c r="C39" s="101">
        <f t="shared" si="2"/>
        <v>0.11434715365572962</v>
      </c>
      <c r="D39" s="101">
        <f t="shared" si="2"/>
        <v>0.14051511359788796</v>
      </c>
      <c r="E39" s="101">
        <f t="shared" si="2"/>
        <v>5.9710200875978191E-2</v>
      </c>
      <c r="F39" s="101">
        <f t="shared" si="2"/>
        <v>0.12804914492186231</v>
      </c>
    </row>
    <row r="40" spans="1:6" x14ac:dyDescent="0.35">
      <c r="A40" s="54" t="s">
        <v>159</v>
      </c>
      <c r="B40" s="100">
        <f t="shared" si="2"/>
        <v>3.8932134992536074E-2</v>
      </c>
      <c r="C40" s="101">
        <f t="shared" si="2"/>
        <v>3.7170157965931809E-2</v>
      </c>
      <c r="D40" s="101">
        <f t="shared" si="2"/>
        <v>1.3475616535017481E-2</v>
      </c>
      <c r="E40" s="101">
        <f t="shared" si="2"/>
        <v>3.993920766373437E-2</v>
      </c>
      <c r="F40" s="101">
        <f t="shared" si="2"/>
        <v>4.2087915653039681E-2</v>
      </c>
    </row>
    <row r="41" spans="1:6" x14ac:dyDescent="0.35">
      <c r="A41" s="54" t="s">
        <v>54</v>
      </c>
      <c r="B41" s="100">
        <f t="shared" si="2"/>
        <v>4.4502779227445999E-2</v>
      </c>
      <c r="C41" s="101">
        <f t="shared" si="2"/>
        <v>5.1980255294367513E-2</v>
      </c>
      <c r="D41" s="101">
        <f t="shared" si="2"/>
        <v>3.7512182399675922E-2</v>
      </c>
      <c r="E41" s="101">
        <f t="shared" si="2"/>
        <v>3.312409954526159E-2</v>
      </c>
      <c r="F41" s="101">
        <f t="shared" si="2"/>
        <v>4.9187118482568147E-2</v>
      </c>
    </row>
    <row r="42" spans="1:6" x14ac:dyDescent="0.35">
      <c r="A42" s="54" t="s">
        <v>55</v>
      </c>
      <c r="B42" s="100">
        <f t="shared" si="2"/>
        <v>0.10324047381534976</v>
      </c>
      <c r="C42" s="101">
        <f t="shared" si="2"/>
        <v>0.13371734076192915</v>
      </c>
      <c r="D42" s="101">
        <f t="shared" si="2"/>
        <v>0.11007491600390321</v>
      </c>
      <c r="E42" s="101">
        <f t="shared" si="2"/>
        <v>7.1030702425007725E-2</v>
      </c>
      <c r="F42" s="101">
        <f t="shared" si="2"/>
        <v>0.11195064573971032</v>
      </c>
    </row>
    <row r="43" spans="1:6" x14ac:dyDescent="0.35">
      <c r="A43" s="54" t="s">
        <v>56</v>
      </c>
      <c r="B43" s="100">
        <f t="shared" si="2"/>
        <v>7.2861873427689461E-2</v>
      </c>
      <c r="C43" s="105">
        <f t="shared" si="2"/>
        <v>5.9323128779648369E-2</v>
      </c>
      <c r="D43" s="105">
        <f t="shared" si="2"/>
        <v>8.7019072612207357E-2</v>
      </c>
      <c r="E43" s="105">
        <f t="shared" si="2"/>
        <v>5.5839906429580567E-2</v>
      </c>
      <c r="F43" s="105">
        <f t="shared" si="2"/>
        <v>7.9345300741629057E-2</v>
      </c>
    </row>
    <row r="44" spans="1:6" x14ac:dyDescent="0.35">
      <c r="A44" s="54" t="s">
        <v>160</v>
      </c>
      <c r="B44" s="117">
        <f t="shared" si="2"/>
        <v>0.24571285257121228</v>
      </c>
      <c r="C44" s="106">
        <f t="shared" si="2"/>
        <v>0.29445383469070552</v>
      </c>
      <c r="D44" s="106">
        <f t="shared" si="2"/>
        <v>0.37426340580589151</v>
      </c>
      <c r="E44" s="106">
        <f t="shared" si="2"/>
        <v>0.27522648056486837</v>
      </c>
      <c r="F44" s="106">
        <f t="shared" si="2"/>
        <v>0.2114307739438398</v>
      </c>
    </row>
    <row r="45" spans="1:6" x14ac:dyDescent="0.35">
      <c r="A45" s="53" t="s">
        <v>57</v>
      </c>
      <c r="B45" s="115">
        <f t="shared" si="2"/>
        <v>5.6323993787386596E-2</v>
      </c>
      <c r="C45" s="118">
        <f t="shared" si="2"/>
        <v>5.7758875737931044E-2</v>
      </c>
      <c r="D45" s="118">
        <f t="shared" si="2"/>
        <v>5.6118048751349424E-2</v>
      </c>
      <c r="E45" s="118">
        <f t="shared" si="2"/>
        <v>6.8030320787954582E-2</v>
      </c>
      <c r="F45" s="118">
        <f t="shared" si="2"/>
        <v>5.1474829167849692E-2</v>
      </c>
    </row>
    <row r="46" spans="1:6" x14ac:dyDescent="0.35">
      <c r="A46" s="54"/>
      <c r="B46" s="113"/>
      <c r="C46" s="105"/>
      <c r="D46" s="105"/>
      <c r="E46" s="105"/>
      <c r="F46" s="105"/>
    </row>
    <row r="47" spans="1:6" ht="15" thickBot="1" x14ac:dyDescent="0.4">
      <c r="A47" s="54"/>
      <c r="B47" s="26"/>
      <c r="C47" s="21"/>
      <c r="D47" s="21"/>
      <c r="E47" s="21"/>
      <c r="F47" s="21"/>
    </row>
    <row r="48" spans="1:6" ht="18.5" thickBot="1" x14ac:dyDescent="0.45">
      <c r="A48" s="177" t="s">
        <v>239</v>
      </c>
      <c r="B48" s="178"/>
      <c r="C48" s="178"/>
      <c r="D48" s="178"/>
      <c r="E48" s="178"/>
      <c r="F48" s="178"/>
    </row>
    <row r="49" spans="1:6" ht="16" thickBot="1" x14ac:dyDescent="0.4">
      <c r="A49" s="4"/>
      <c r="B49" s="5" t="s">
        <v>0</v>
      </c>
      <c r="C49" s="6" t="s">
        <v>120</v>
      </c>
      <c r="D49" s="6" t="s">
        <v>121</v>
      </c>
      <c r="E49" s="6" t="s">
        <v>122</v>
      </c>
      <c r="F49" s="6" t="s">
        <v>123</v>
      </c>
    </row>
    <row r="50" spans="1:6" ht="16" thickBot="1" x14ac:dyDescent="0.4">
      <c r="A50" s="7" t="s">
        <v>1</v>
      </c>
      <c r="B50" s="24"/>
      <c r="C50" s="25"/>
      <c r="D50" s="25"/>
      <c r="E50" s="25"/>
      <c r="F50" s="25"/>
    </row>
    <row r="51" spans="1:6" x14ac:dyDescent="0.35">
      <c r="A51" s="13" t="s">
        <v>115</v>
      </c>
      <c r="B51" s="96">
        <v>12545.59765625</v>
      </c>
      <c r="C51" s="97">
        <v>1070.822265625</v>
      </c>
      <c r="D51" s="97">
        <v>1210.907958984375</v>
      </c>
      <c r="E51" s="97">
        <v>2626.5859375</v>
      </c>
      <c r="F51" s="97">
        <v>7637.28125</v>
      </c>
    </row>
    <row r="52" spans="1:6" x14ac:dyDescent="0.35">
      <c r="A52" s="13" t="s">
        <v>116</v>
      </c>
      <c r="B52" s="96">
        <v>10568.1875</v>
      </c>
      <c r="C52" s="97">
        <v>955.45648193359375</v>
      </c>
      <c r="D52" s="97">
        <v>1169.4871826171875</v>
      </c>
      <c r="E52" s="97">
        <v>2494.381591796875</v>
      </c>
      <c r="F52" s="97">
        <v>5948.86279296875</v>
      </c>
    </row>
    <row r="53" spans="1:6" x14ac:dyDescent="0.35">
      <c r="A53" s="13" t="s">
        <v>191</v>
      </c>
      <c r="B53" s="96">
        <v>15832.6767578125</v>
      </c>
      <c r="C53" s="97">
        <v>1251.266845703125</v>
      </c>
      <c r="D53" s="97">
        <v>1257.8648681640625</v>
      </c>
      <c r="E53" s="97">
        <v>3861.046142578125</v>
      </c>
      <c r="F53" s="97">
        <v>9462.4990234375</v>
      </c>
    </row>
    <row r="54" spans="1:6" x14ac:dyDescent="0.35">
      <c r="A54" s="13" t="s">
        <v>117</v>
      </c>
      <c r="B54" s="96">
        <v>9344.3662109375</v>
      </c>
      <c r="C54" s="97">
        <v>694.3704833984375</v>
      </c>
      <c r="D54" s="97">
        <v>815.75274658203125</v>
      </c>
      <c r="E54" s="97">
        <v>2232.978759765625</v>
      </c>
      <c r="F54" s="97">
        <v>5601.2646484375</v>
      </c>
    </row>
    <row r="55" spans="1:6" x14ac:dyDescent="0.35">
      <c r="A55" s="13" t="s">
        <v>184</v>
      </c>
      <c r="B55" s="96">
        <v>4029.071533203125</v>
      </c>
      <c r="C55" s="97">
        <v>326.3677978515625</v>
      </c>
      <c r="D55" s="97">
        <v>497.70339965820313</v>
      </c>
      <c r="E55" s="97">
        <v>671.65850830078125</v>
      </c>
      <c r="F55" s="97">
        <v>2533.341796875</v>
      </c>
    </row>
    <row r="56" spans="1:6" x14ac:dyDescent="0.35">
      <c r="A56" s="13" t="s">
        <v>118</v>
      </c>
      <c r="B56" s="96">
        <v>3695.165771484375</v>
      </c>
      <c r="C56" s="97">
        <v>293.27304077148438</v>
      </c>
      <c r="D56" s="97">
        <v>366.79104614257813</v>
      </c>
      <c r="E56" s="97">
        <v>917.376708984375</v>
      </c>
      <c r="F56" s="97">
        <v>2117.724853515625</v>
      </c>
    </row>
    <row r="57" spans="1:6" x14ac:dyDescent="0.35">
      <c r="A57" s="13" t="s">
        <v>119</v>
      </c>
      <c r="B57" s="96">
        <v>2234.981201171875</v>
      </c>
      <c r="C57" s="97">
        <v>115.94601440429688</v>
      </c>
      <c r="D57" s="97">
        <v>101.01324462890625</v>
      </c>
      <c r="E57" s="97">
        <v>524.5283203125</v>
      </c>
      <c r="F57" s="97">
        <v>1493.4935302734375</v>
      </c>
    </row>
    <row r="58" spans="1:6" x14ac:dyDescent="0.35">
      <c r="A58" s="13" t="s">
        <v>185</v>
      </c>
      <c r="B58" s="96">
        <v>4349.82763671875</v>
      </c>
      <c r="C58" s="97">
        <v>217.4920654296875</v>
      </c>
      <c r="D58" s="97">
        <v>227.67817687988281</v>
      </c>
      <c r="E58" s="97">
        <v>1111.4515380859375</v>
      </c>
      <c r="F58" s="97">
        <v>2793.20556640625</v>
      </c>
    </row>
    <row r="59" spans="1:6" x14ac:dyDescent="0.35">
      <c r="A59" s="13" t="s">
        <v>189</v>
      </c>
      <c r="B59" s="96">
        <v>26646.48046875</v>
      </c>
      <c r="C59" s="97">
        <v>1803.067626953125</v>
      </c>
      <c r="D59" s="97">
        <v>1864.8548583984375</v>
      </c>
      <c r="E59" s="97">
        <v>6045.64990234375</v>
      </c>
      <c r="F59" s="97">
        <v>16932.908203125</v>
      </c>
    </row>
    <row r="60" spans="1:6" x14ac:dyDescent="0.35">
      <c r="A60" s="42" t="s">
        <v>186</v>
      </c>
      <c r="B60" s="96">
        <v>5421.99755859375</v>
      </c>
      <c r="C60" s="97">
        <v>387.76019287109375</v>
      </c>
      <c r="D60" s="97">
        <v>413.8583984375</v>
      </c>
      <c r="E60" s="97">
        <v>1598.001708984375</v>
      </c>
      <c r="F60" s="97">
        <v>3022.37744140625</v>
      </c>
    </row>
    <row r="61" spans="1:6" x14ac:dyDescent="0.35">
      <c r="A61" s="42" t="s">
        <v>187</v>
      </c>
      <c r="B61" s="96">
        <v>3360.267333984375</v>
      </c>
      <c r="C61" s="97">
        <v>354.2646484375</v>
      </c>
      <c r="D61" s="97">
        <v>160.7783203125</v>
      </c>
      <c r="E61" s="97">
        <v>439.45547485351563</v>
      </c>
      <c r="F61" s="97">
        <v>2405.768798828125</v>
      </c>
    </row>
    <row r="62" spans="1:6" x14ac:dyDescent="0.35">
      <c r="A62" s="42" t="s">
        <v>190</v>
      </c>
      <c r="B62" s="96">
        <v>1704.06103515625</v>
      </c>
      <c r="C62" s="97">
        <v>183.86552429199219</v>
      </c>
      <c r="D62" s="97">
        <v>229.67012023925781</v>
      </c>
      <c r="E62" s="97">
        <v>486.48565673828125</v>
      </c>
      <c r="F62" s="97">
        <v>804.03973388671875</v>
      </c>
    </row>
    <row r="63" spans="1:6" ht="15" thickBot="1" x14ac:dyDescent="0.4">
      <c r="A63" s="110" t="s">
        <v>188</v>
      </c>
      <c r="B63" s="96">
        <v>5190.55517578125</v>
      </c>
      <c r="C63" s="97">
        <v>377.95425415039063</v>
      </c>
      <c r="D63" s="97">
        <v>220.41165161132813</v>
      </c>
      <c r="E63" s="97">
        <v>1388.49755859375</v>
      </c>
      <c r="F63" s="97">
        <v>3203.69189453125</v>
      </c>
    </row>
    <row r="64" spans="1:6" ht="16" thickBot="1" x14ac:dyDescent="0.4">
      <c r="A64" s="7" t="s">
        <v>286</v>
      </c>
      <c r="B64" s="24"/>
      <c r="C64" s="25"/>
      <c r="D64" s="25"/>
      <c r="E64" s="25"/>
      <c r="F64" s="25"/>
    </row>
    <row r="65" spans="1:6" x14ac:dyDescent="0.35">
      <c r="A65" s="13" t="s">
        <v>115</v>
      </c>
      <c r="B65" s="100">
        <f t="shared" ref="B65:F77" si="3">B51/B$5</f>
        <v>0.22000355294424692</v>
      </c>
      <c r="C65" s="99">
        <f t="shared" si="3"/>
        <v>0.27973412615298499</v>
      </c>
      <c r="D65" s="99">
        <f t="shared" si="3"/>
        <v>0.26422467508202224</v>
      </c>
      <c r="E65" s="99">
        <f t="shared" si="3"/>
        <v>0.18809225750381053</v>
      </c>
      <c r="F65" s="99">
        <f t="shared" si="3"/>
        <v>0.22041659825374355</v>
      </c>
    </row>
    <row r="66" spans="1:6" x14ac:dyDescent="0.35">
      <c r="A66" s="13" t="s">
        <v>116</v>
      </c>
      <c r="B66" s="100">
        <f t="shared" si="3"/>
        <v>0.18532706546847408</v>
      </c>
      <c r="C66" s="99">
        <f t="shared" si="3"/>
        <v>0.24959677495583374</v>
      </c>
      <c r="D66" s="99">
        <f t="shared" si="3"/>
        <v>0.25518650575126267</v>
      </c>
      <c r="E66" s="99">
        <f t="shared" si="3"/>
        <v>0.17862498156964363</v>
      </c>
      <c r="F66" s="99">
        <f t="shared" si="3"/>
        <v>0.17168781106554584</v>
      </c>
    </row>
    <row r="67" spans="1:6" x14ac:dyDescent="0.35">
      <c r="A67" s="13" t="s">
        <v>191</v>
      </c>
      <c r="B67" s="100">
        <f t="shared" si="3"/>
        <v>0.27764680765138816</v>
      </c>
      <c r="C67" s="99">
        <f t="shared" si="3"/>
        <v>0.32687220737109951</v>
      </c>
      <c r="D67" s="99">
        <f t="shared" si="3"/>
        <v>0.2744708494330978</v>
      </c>
      <c r="E67" s="99">
        <f t="shared" si="3"/>
        <v>0.27649309886092355</v>
      </c>
      <c r="F67" s="99">
        <f t="shared" si="3"/>
        <v>0.27309349720824594</v>
      </c>
    </row>
    <row r="68" spans="1:6" x14ac:dyDescent="0.35">
      <c r="A68" s="13" t="s">
        <v>117</v>
      </c>
      <c r="B68" s="100">
        <f t="shared" si="3"/>
        <v>0.16386574978309298</v>
      </c>
      <c r="C68" s="99">
        <f t="shared" si="3"/>
        <v>0.18139249307308472</v>
      </c>
      <c r="D68" s="99">
        <f t="shared" si="3"/>
        <v>0.17800032018427395</v>
      </c>
      <c r="E68" s="99">
        <f t="shared" si="3"/>
        <v>0.15990568208179004</v>
      </c>
      <c r="F68" s="99">
        <f t="shared" si="3"/>
        <v>0.16165591645947891</v>
      </c>
    </row>
    <row r="69" spans="1:6" x14ac:dyDescent="0.35">
      <c r="A69" s="13" t="s">
        <v>184</v>
      </c>
      <c r="B69" s="100">
        <f t="shared" si="3"/>
        <v>7.0655067750368811E-2</v>
      </c>
      <c r="C69" s="99">
        <f t="shared" si="3"/>
        <v>8.5258042970552742E-2</v>
      </c>
      <c r="D69" s="99">
        <f t="shared" si="3"/>
        <v>0.10860075539697023</v>
      </c>
      <c r="E69" s="99">
        <f t="shared" si="3"/>
        <v>4.809808934642399E-2</v>
      </c>
      <c r="F69" s="99">
        <f t="shared" si="3"/>
        <v>7.3113790471080756E-2</v>
      </c>
    </row>
    <row r="70" spans="1:6" x14ac:dyDescent="0.35">
      <c r="A70" s="13" t="s">
        <v>118</v>
      </c>
      <c r="B70" s="100">
        <f t="shared" si="3"/>
        <v>6.479959111709073E-2</v>
      </c>
      <c r="C70" s="99">
        <f t="shared" si="3"/>
        <v>7.6612599885151858E-2</v>
      </c>
      <c r="D70" s="99">
        <f t="shared" si="3"/>
        <v>8.0035187043698566E-2</v>
      </c>
      <c r="E70" s="99">
        <f t="shared" si="3"/>
        <v>6.5694197821877784E-2</v>
      </c>
      <c r="F70" s="99">
        <f t="shared" si="3"/>
        <v>6.1118831815879696E-2</v>
      </c>
    </row>
    <row r="71" spans="1:6" x14ac:dyDescent="0.35">
      <c r="A71" s="13" t="s">
        <v>119</v>
      </c>
      <c r="B71" s="100">
        <f t="shared" si="3"/>
        <v>3.9193334466330096E-2</v>
      </c>
      <c r="C71" s="99">
        <f t="shared" si="3"/>
        <v>3.0288926614144337E-2</v>
      </c>
      <c r="D71" s="99">
        <f t="shared" si="3"/>
        <v>2.2041470239769049E-2</v>
      </c>
      <c r="E71" s="99">
        <f t="shared" si="3"/>
        <v>3.7561959989081822E-2</v>
      </c>
      <c r="F71" s="99">
        <f t="shared" si="3"/>
        <v>4.3103134830453631E-2</v>
      </c>
    </row>
    <row r="72" spans="1:6" x14ac:dyDescent="0.35">
      <c r="A72" s="13" t="s">
        <v>185</v>
      </c>
      <c r="B72" s="100">
        <f t="shared" si="3"/>
        <v>7.6279947834645589E-2</v>
      </c>
      <c r="C72" s="99">
        <f t="shared" si="3"/>
        <v>5.681610741692171E-2</v>
      </c>
      <c r="D72" s="99">
        <f t="shared" si="3"/>
        <v>4.9680235283787143E-2</v>
      </c>
      <c r="E72" s="99">
        <f t="shared" si="3"/>
        <v>7.9592076512694121E-2</v>
      </c>
      <c r="F72" s="99">
        <f t="shared" si="3"/>
        <v>8.0613617466383944E-2</v>
      </c>
    </row>
    <row r="73" spans="1:6" x14ac:dyDescent="0.35">
      <c r="A73" s="13" t="s">
        <v>189</v>
      </c>
      <c r="B73" s="100">
        <f t="shared" si="3"/>
        <v>0.46728107637534316</v>
      </c>
      <c r="C73" s="99">
        <f t="shared" si="3"/>
        <v>0.47102078768046607</v>
      </c>
      <c r="D73" s="99">
        <f t="shared" si="3"/>
        <v>0.40691835030032686</v>
      </c>
      <c r="E73" s="99">
        <f t="shared" si="3"/>
        <v>0.43293460228141789</v>
      </c>
      <c r="F73" s="99">
        <f t="shared" si="3"/>
        <v>0.48869406566318635</v>
      </c>
    </row>
    <row r="74" spans="1:6" x14ac:dyDescent="0.35">
      <c r="A74" s="42" t="s">
        <v>186</v>
      </c>
      <c r="B74" s="100">
        <f t="shared" si="3"/>
        <v>9.5081857367823056E-2</v>
      </c>
      <c r="C74" s="99">
        <f t="shared" si="3"/>
        <v>0.10129576325759204</v>
      </c>
      <c r="D74" s="99">
        <f t="shared" si="3"/>
        <v>9.0305460498278506E-2</v>
      </c>
      <c r="E74" s="99">
        <f t="shared" si="3"/>
        <v>0.11443438596336365</v>
      </c>
      <c r="F74" s="99">
        <f t="shared" si="3"/>
        <v>8.7227657652861584E-2</v>
      </c>
    </row>
    <row r="75" spans="1:6" x14ac:dyDescent="0.35">
      <c r="A75" s="42" t="s">
        <v>187</v>
      </c>
      <c r="B75" s="100">
        <f t="shared" si="3"/>
        <v>5.8926706608573805E-2</v>
      </c>
      <c r="C75" s="99">
        <f t="shared" si="3"/>
        <v>9.2545621284515878E-2</v>
      </c>
      <c r="D75" s="99">
        <f t="shared" si="3"/>
        <v>3.5082434738007838E-2</v>
      </c>
      <c r="E75" s="99">
        <f t="shared" si="3"/>
        <v>3.1469814544229736E-2</v>
      </c>
      <c r="F75" s="99">
        <f t="shared" si="3"/>
        <v>6.9431955883867705E-2</v>
      </c>
    </row>
    <row r="76" spans="1:6" x14ac:dyDescent="0.35">
      <c r="A76" s="42" t="s">
        <v>190</v>
      </c>
      <c r="B76" s="100">
        <f t="shared" si="3"/>
        <v>2.9882951170640947E-2</v>
      </c>
      <c r="C76" s="99">
        <f t="shared" si="3"/>
        <v>4.8031744780223665E-2</v>
      </c>
      <c r="D76" s="99">
        <f t="shared" si="3"/>
        <v>5.0114884823421926E-2</v>
      </c>
      <c r="E76" s="99">
        <f t="shared" si="3"/>
        <v>3.4837689531765866E-2</v>
      </c>
      <c r="F76" s="99">
        <f t="shared" si="3"/>
        <v>2.3205077461846225E-2</v>
      </c>
    </row>
    <row r="77" spans="1:6" x14ac:dyDescent="0.35">
      <c r="A77" s="114" t="s">
        <v>188</v>
      </c>
      <c r="B77" s="115">
        <f t="shared" si="3"/>
        <v>9.1023210827754386E-2</v>
      </c>
      <c r="C77" s="116">
        <f t="shared" si="3"/>
        <v>9.8734128346550487E-2</v>
      </c>
      <c r="D77" s="116">
        <f t="shared" si="3"/>
        <v>4.8094652115542445E-2</v>
      </c>
      <c r="E77" s="116">
        <f t="shared" si="3"/>
        <v>9.9431599250472985E-2</v>
      </c>
      <c r="F77" s="116">
        <f t="shared" si="3"/>
        <v>9.2460503434474026E-2</v>
      </c>
    </row>
    <row r="78" spans="1:6" x14ac:dyDescent="0.35">
      <c r="A78" s="110"/>
      <c r="B78" s="113"/>
      <c r="C78" s="99"/>
      <c r="D78" s="99"/>
      <c r="E78" s="99"/>
      <c r="F78" s="99"/>
    </row>
    <row r="79" spans="1:6" ht="15" thickBot="1" x14ac:dyDescent="0.4">
      <c r="A79" s="110"/>
      <c r="B79" s="113"/>
      <c r="C79" s="99"/>
      <c r="D79" s="99"/>
      <c r="E79" s="99"/>
      <c r="F79" s="99"/>
    </row>
    <row r="80" spans="1:6" ht="18.5" thickBot="1" x14ac:dyDescent="0.45">
      <c r="A80" s="177" t="s">
        <v>196</v>
      </c>
      <c r="B80" s="178"/>
      <c r="C80" s="178"/>
      <c r="D80" s="178"/>
      <c r="E80" s="178"/>
      <c r="F80" s="178"/>
    </row>
    <row r="81" spans="1:6" ht="16" thickBot="1" x14ac:dyDescent="0.4">
      <c r="A81" s="4"/>
      <c r="B81" s="5" t="s">
        <v>0</v>
      </c>
      <c r="C81" s="6" t="s">
        <v>120</v>
      </c>
      <c r="D81" s="6" t="s">
        <v>121</v>
      </c>
      <c r="E81" s="6" t="s">
        <v>122</v>
      </c>
      <c r="F81" s="6" t="s">
        <v>123</v>
      </c>
    </row>
    <row r="82" spans="1:6" ht="16" thickBot="1" x14ac:dyDescent="0.4">
      <c r="A82" s="7" t="s">
        <v>1</v>
      </c>
      <c r="B82" s="24"/>
      <c r="C82" s="25"/>
      <c r="D82" s="25"/>
      <c r="E82" s="25"/>
      <c r="F82" s="25"/>
    </row>
    <row r="83" spans="1:6" x14ac:dyDescent="0.35">
      <c r="A83" s="119">
        <v>0</v>
      </c>
      <c r="B83" s="121">
        <v>3464.0234375</v>
      </c>
      <c r="C83" s="122">
        <v>237.23200988769531</v>
      </c>
      <c r="D83" s="122">
        <v>349.88128662109375</v>
      </c>
      <c r="E83" s="122">
        <v>639.90228271484375</v>
      </c>
      <c r="F83" s="122">
        <v>2237.0078125</v>
      </c>
    </row>
    <row r="84" spans="1:6" x14ac:dyDescent="0.35">
      <c r="A84" s="120" t="s">
        <v>192</v>
      </c>
      <c r="B84" s="121">
        <v>17604.806640625</v>
      </c>
      <c r="C84" s="122">
        <v>1326.90576171875</v>
      </c>
      <c r="D84" s="122">
        <v>992.74639892578125</v>
      </c>
      <c r="E84" s="122">
        <v>4387.50439453125</v>
      </c>
      <c r="F84" s="122">
        <v>10897.6494140625</v>
      </c>
    </row>
    <row r="85" spans="1:6" x14ac:dyDescent="0.35">
      <c r="A85" s="120" t="s">
        <v>193</v>
      </c>
      <c r="B85" s="121">
        <v>12634.5478515625</v>
      </c>
      <c r="C85" s="122">
        <v>787.96258544921875</v>
      </c>
      <c r="D85" s="122">
        <v>1691.13427734375</v>
      </c>
      <c r="E85" s="122">
        <v>2906.61181640625</v>
      </c>
      <c r="F85" s="122">
        <v>7248.83935546875</v>
      </c>
    </row>
    <row r="86" spans="1:6" x14ac:dyDescent="0.35">
      <c r="A86" s="120" t="s">
        <v>194</v>
      </c>
      <c r="B86" s="121">
        <v>13337.5634765625</v>
      </c>
      <c r="C86" s="122">
        <v>890.34771728515625</v>
      </c>
      <c r="D86" s="122">
        <v>1135.756103515625</v>
      </c>
      <c r="E86" s="122">
        <v>3290.802978515625</v>
      </c>
      <c r="F86" s="122">
        <v>8020.65673828125</v>
      </c>
    </row>
    <row r="87" spans="1:6" ht="15" thickBot="1" x14ac:dyDescent="0.4">
      <c r="A87" s="120" t="s">
        <v>195</v>
      </c>
      <c r="B87" s="121">
        <v>9080.34765625</v>
      </c>
      <c r="C87" s="123">
        <v>527.1151123046875</v>
      </c>
      <c r="D87" s="123">
        <v>355.71273803710938</v>
      </c>
      <c r="E87" s="123">
        <v>2315.32373046875</v>
      </c>
      <c r="F87" s="123">
        <v>5882.19580078125</v>
      </c>
    </row>
    <row r="88" spans="1:6" ht="16" thickBot="1" x14ac:dyDescent="0.4">
      <c r="A88" s="7" t="s">
        <v>286</v>
      </c>
      <c r="B88" s="19"/>
      <c r="C88" s="20"/>
      <c r="D88" s="20"/>
      <c r="E88" s="20"/>
      <c r="F88" s="20"/>
    </row>
    <row r="89" spans="1:6" x14ac:dyDescent="0.35">
      <c r="A89" s="119">
        <v>0</v>
      </c>
      <c r="B89" s="100">
        <f t="shared" ref="B89:F93" si="4">B83/B$5</f>
        <v>6.0746206327801346E-2</v>
      </c>
      <c r="C89" s="101">
        <f t="shared" si="4"/>
        <v>6.1972832571535789E-2</v>
      </c>
      <c r="D89" s="101">
        <f t="shared" si="4"/>
        <v>7.6345413859759167E-2</v>
      </c>
      <c r="E89" s="101">
        <f t="shared" si="4"/>
        <v>4.5823996549770818E-2</v>
      </c>
      <c r="F89" s="101">
        <f t="shared" si="4"/>
        <v>6.4561410815962575E-2</v>
      </c>
    </row>
    <row r="90" spans="1:6" x14ac:dyDescent="0.35">
      <c r="A90" s="120" t="s">
        <v>192</v>
      </c>
      <c r="B90" s="100">
        <f t="shared" si="4"/>
        <v>0.30872343557936838</v>
      </c>
      <c r="C90" s="101">
        <f t="shared" si="4"/>
        <v>0.34663158925361975</v>
      </c>
      <c r="D90" s="101">
        <f t="shared" si="4"/>
        <v>0.21662100141369778</v>
      </c>
      <c r="E90" s="101">
        <f t="shared" si="4"/>
        <v>0.31419326304653689</v>
      </c>
      <c r="F90" s="101">
        <f t="shared" si="4"/>
        <v>0.3145128134189844</v>
      </c>
    </row>
    <row r="91" spans="1:6" x14ac:dyDescent="0.35">
      <c r="A91" s="120" t="s">
        <v>193</v>
      </c>
      <c r="B91" s="100">
        <f t="shared" si="4"/>
        <v>0.22156341159267773</v>
      </c>
      <c r="C91" s="101">
        <f t="shared" si="4"/>
        <v>0.20584183982505522</v>
      </c>
      <c r="D91" s="101">
        <f t="shared" si="4"/>
        <v>0.36901186554756854</v>
      </c>
      <c r="E91" s="101">
        <f t="shared" si="4"/>
        <v>0.20814517066799867</v>
      </c>
      <c r="F91" s="101">
        <f t="shared" si="4"/>
        <v>0.20920592809388561</v>
      </c>
    </row>
    <row r="92" spans="1:6" x14ac:dyDescent="0.35">
      <c r="A92" s="120" t="s">
        <v>194</v>
      </c>
      <c r="B92" s="100">
        <f t="shared" si="4"/>
        <v>0.23389171507515616</v>
      </c>
      <c r="C92" s="101">
        <f t="shared" si="4"/>
        <v>0.23258821623558648</v>
      </c>
      <c r="D92" s="101">
        <f t="shared" si="4"/>
        <v>0.24782625731152857</v>
      </c>
      <c r="E92" s="101">
        <f t="shared" si="4"/>
        <v>0.23565745646929462</v>
      </c>
      <c r="F92" s="101">
        <f t="shared" si="4"/>
        <v>0.23148104883696924</v>
      </c>
    </row>
    <row r="93" spans="1:6" x14ac:dyDescent="0.35">
      <c r="A93" s="126" t="s">
        <v>195</v>
      </c>
      <c r="B93" s="115">
        <f t="shared" si="4"/>
        <v>0.15923583723002158</v>
      </c>
      <c r="C93" s="118">
        <f t="shared" si="4"/>
        <v>0.13769986864862385</v>
      </c>
      <c r="D93" s="118">
        <f t="shared" si="4"/>
        <v>7.7617858511081508E-2</v>
      </c>
      <c r="E93" s="118">
        <f t="shared" si="4"/>
        <v>0.16580248188281915</v>
      </c>
      <c r="F93" s="118">
        <f t="shared" si="4"/>
        <v>0.169763760981129</v>
      </c>
    </row>
    <row r="94" spans="1:6" x14ac:dyDescent="0.35">
      <c r="A94" s="125"/>
      <c r="B94" s="113"/>
      <c r="C94" s="101"/>
      <c r="D94" s="101"/>
      <c r="E94" s="101"/>
      <c r="F94" s="101"/>
    </row>
    <row r="95" spans="1:6" ht="15" thickBot="1" x14ac:dyDescent="0.4">
      <c r="A95" s="125"/>
      <c r="B95" s="113"/>
      <c r="C95" s="101"/>
      <c r="D95" s="101"/>
      <c r="E95" s="101"/>
      <c r="F95" s="101"/>
    </row>
    <row r="96" spans="1:6" ht="18.5" thickBot="1" x14ac:dyDescent="0.45">
      <c r="A96" s="177" t="s">
        <v>198</v>
      </c>
      <c r="B96" s="178"/>
      <c r="C96" s="178"/>
      <c r="D96" s="178"/>
      <c r="E96" s="178"/>
      <c r="F96" s="178"/>
    </row>
    <row r="97" spans="1:6" ht="16" thickBot="1" x14ac:dyDescent="0.4">
      <c r="A97" s="4"/>
      <c r="B97" s="5" t="s">
        <v>0</v>
      </c>
      <c r="C97" s="6" t="s">
        <v>120</v>
      </c>
      <c r="D97" s="6" t="s">
        <v>121</v>
      </c>
      <c r="E97" s="6" t="s">
        <v>122</v>
      </c>
      <c r="F97" s="6" t="s">
        <v>123</v>
      </c>
    </row>
    <row r="98" spans="1:6" ht="16" thickBot="1" x14ac:dyDescent="0.4">
      <c r="A98" s="7" t="s">
        <v>201</v>
      </c>
      <c r="B98" s="24"/>
      <c r="C98" s="25"/>
      <c r="D98" s="25"/>
      <c r="E98" s="25"/>
      <c r="F98" s="25"/>
    </row>
    <row r="99" spans="1:6" x14ac:dyDescent="0.35">
      <c r="A99" s="119" t="s">
        <v>202</v>
      </c>
      <c r="B99" s="121">
        <v>36426.87109375</v>
      </c>
      <c r="C99" s="122">
        <v>2583.709228515625</v>
      </c>
      <c r="D99" s="122">
        <v>2964.890380859375</v>
      </c>
      <c r="E99" s="122">
        <v>8804.841796875</v>
      </c>
      <c r="F99" s="122">
        <v>22073.4296875</v>
      </c>
    </row>
    <row r="100" spans="1:6" x14ac:dyDescent="0.35">
      <c r="A100" s="120" t="s">
        <v>203</v>
      </c>
      <c r="B100" s="121">
        <v>11052.888671875</v>
      </c>
      <c r="C100" s="122">
        <v>622.2838134765625</v>
      </c>
      <c r="D100" s="122">
        <v>581.282470703125</v>
      </c>
      <c r="E100" s="122">
        <v>2766.860595703125</v>
      </c>
      <c r="F100" s="122">
        <v>7082.46142578125</v>
      </c>
    </row>
    <row r="101" spans="1:6" x14ac:dyDescent="0.35">
      <c r="A101" s="120" t="s">
        <v>204</v>
      </c>
      <c r="B101" s="121">
        <v>23572.447265625</v>
      </c>
      <c r="C101" s="122">
        <v>1575.4610595703125</v>
      </c>
      <c r="D101" s="122">
        <v>1813.530517578125</v>
      </c>
      <c r="E101" s="122">
        <v>5828.3662109375</v>
      </c>
      <c r="F101" s="122">
        <v>14355.0888671875</v>
      </c>
    </row>
    <row r="102" spans="1:6" ht="15" thickBot="1" x14ac:dyDescent="0.4">
      <c r="A102" s="120" t="s">
        <v>205</v>
      </c>
      <c r="B102" s="121">
        <v>9095.42578125</v>
      </c>
      <c r="C102" s="122">
        <v>879.25189208984375</v>
      </c>
      <c r="D102" s="122">
        <v>778.0113525390625</v>
      </c>
      <c r="E102" s="122">
        <v>2044.691650390625</v>
      </c>
      <c r="F102" s="122">
        <v>5393.470703125</v>
      </c>
    </row>
    <row r="103" spans="1:6" ht="16" thickBot="1" x14ac:dyDescent="0.4">
      <c r="A103" s="7" t="s">
        <v>286</v>
      </c>
      <c r="B103" s="19"/>
      <c r="C103" s="20"/>
      <c r="D103" s="20"/>
      <c r="E103" s="20"/>
      <c r="F103" s="20"/>
    </row>
    <row r="104" spans="1:6" x14ac:dyDescent="0.35">
      <c r="A104" s="119" t="s">
        <v>202</v>
      </c>
      <c r="B104" s="100">
        <f t="shared" ref="B104:F107" si="5">B99/B$5</f>
        <v>0.63879308765131881</v>
      </c>
      <c r="C104" s="101">
        <f t="shared" si="5"/>
        <v>0.67495014483134375</v>
      </c>
      <c r="D104" s="101">
        <f t="shared" si="5"/>
        <v>0.64695024235652088</v>
      </c>
      <c r="E104" s="101">
        <f t="shared" si="5"/>
        <v>0.63052289547945783</v>
      </c>
      <c r="F104" s="101">
        <f t="shared" si="5"/>
        <v>0.63705265319539517</v>
      </c>
    </row>
    <row r="105" spans="1:6" x14ac:dyDescent="0.35">
      <c r="A105" s="120" t="s">
        <v>203</v>
      </c>
      <c r="B105" s="100">
        <f t="shared" si="5"/>
        <v>0.19382693792178965</v>
      </c>
      <c r="C105" s="101">
        <f t="shared" si="5"/>
        <v>0.16256107513828419</v>
      </c>
      <c r="D105" s="101">
        <f t="shared" si="5"/>
        <v>0.12683802333021924</v>
      </c>
      <c r="E105" s="101">
        <f t="shared" si="5"/>
        <v>0.19813745600857149</v>
      </c>
      <c r="F105" s="101">
        <f t="shared" si="5"/>
        <v>0.20440415949511634</v>
      </c>
    </row>
    <row r="106" spans="1:6" x14ac:dyDescent="0.35">
      <c r="A106" s="120" t="s">
        <v>204</v>
      </c>
      <c r="B106" s="100">
        <f t="shared" si="5"/>
        <v>0.41337386166252604</v>
      </c>
      <c r="C106" s="101">
        <f t="shared" si="5"/>
        <v>0.41156243844979323</v>
      </c>
      <c r="D106" s="101">
        <f t="shared" si="5"/>
        <v>0.3957191859241837</v>
      </c>
      <c r="E106" s="101">
        <f t="shared" si="5"/>
        <v>0.41737471541388116</v>
      </c>
      <c r="F106" s="101">
        <f t="shared" si="5"/>
        <v>0.41429662626810476</v>
      </c>
    </row>
    <row r="107" spans="1:6" x14ac:dyDescent="0.35">
      <c r="A107" s="126" t="s">
        <v>205</v>
      </c>
      <c r="B107" s="115">
        <f t="shared" si="5"/>
        <v>0.15950025198032924</v>
      </c>
      <c r="C107" s="118">
        <f t="shared" si="5"/>
        <v>0.22968962039517837</v>
      </c>
      <c r="D107" s="118">
        <f t="shared" si="5"/>
        <v>0.16976500592759836</v>
      </c>
      <c r="E107" s="118">
        <f t="shared" si="5"/>
        <v>0.14642226737390532</v>
      </c>
      <c r="F107" s="118">
        <f t="shared" si="5"/>
        <v>0.15565885637170152</v>
      </c>
    </row>
    <row r="108" spans="1:6" x14ac:dyDescent="0.35">
      <c r="A108" s="110"/>
      <c r="B108" s="113"/>
      <c r="C108" s="101"/>
      <c r="D108" s="101"/>
      <c r="E108" s="101"/>
      <c r="F108" s="101"/>
    </row>
    <row r="109" spans="1:6" ht="15" thickBot="1" x14ac:dyDescent="0.4">
      <c r="A109" s="15"/>
      <c r="B109" s="17"/>
      <c r="C109" s="18"/>
      <c r="D109" s="18"/>
      <c r="E109" s="18"/>
      <c r="F109" s="18"/>
    </row>
    <row r="110" spans="1:6" ht="18.5" thickBot="1" x14ac:dyDescent="0.45">
      <c r="A110" s="177" t="s">
        <v>206</v>
      </c>
      <c r="B110" s="178"/>
      <c r="C110" s="178"/>
      <c r="D110" s="178"/>
      <c r="E110" s="178"/>
      <c r="F110" s="178"/>
    </row>
    <row r="111" spans="1:6" ht="16" thickBot="1" x14ac:dyDescent="0.4">
      <c r="A111" s="4"/>
      <c r="B111" s="5" t="s">
        <v>0</v>
      </c>
      <c r="C111" s="6" t="s">
        <v>120</v>
      </c>
      <c r="D111" s="6" t="s">
        <v>121</v>
      </c>
      <c r="E111" s="6" t="s">
        <v>122</v>
      </c>
      <c r="F111" s="6" t="s">
        <v>123</v>
      </c>
    </row>
    <row r="112" spans="1:6" ht="16" thickBot="1" x14ac:dyDescent="0.4">
      <c r="A112" s="7" t="s">
        <v>201</v>
      </c>
      <c r="B112" s="24"/>
      <c r="C112" s="25"/>
      <c r="D112" s="25"/>
      <c r="E112" s="25"/>
      <c r="F112" s="25"/>
    </row>
    <row r="113" spans="1:6" x14ac:dyDescent="0.35">
      <c r="A113" s="119" t="s">
        <v>207</v>
      </c>
      <c r="B113" s="121">
        <v>10709.5361328125</v>
      </c>
      <c r="C113" s="122">
        <v>675.04595947265625</v>
      </c>
      <c r="D113" s="122">
        <v>1337.50830078125</v>
      </c>
      <c r="E113" s="122">
        <v>2460.777587890625</v>
      </c>
      <c r="F113" s="122">
        <v>6236.20458984375</v>
      </c>
    </row>
    <row r="114" spans="1:6" x14ac:dyDescent="0.35">
      <c r="A114" s="120" t="s">
        <v>208</v>
      </c>
      <c r="B114" s="121">
        <v>12742.5205078125</v>
      </c>
      <c r="C114" s="122">
        <v>893.39703369140625</v>
      </c>
      <c r="D114" s="122">
        <v>1189.20166015625</v>
      </c>
      <c r="E114" s="122">
        <v>3512.958251953125</v>
      </c>
      <c r="F114" s="122">
        <v>7146.9638671875</v>
      </c>
    </row>
    <row r="115" spans="1:6" x14ac:dyDescent="0.35">
      <c r="A115" s="120" t="s">
        <v>209</v>
      </c>
      <c r="B115" s="121">
        <v>8131.919921875</v>
      </c>
      <c r="C115" s="122">
        <v>548.23370361328125</v>
      </c>
      <c r="D115" s="122">
        <v>326.56771850585938</v>
      </c>
      <c r="E115" s="122">
        <v>2352.9306640625</v>
      </c>
      <c r="F115" s="122">
        <v>4904.18798828125</v>
      </c>
    </row>
    <row r="116" spans="1:6" ht="15" thickBot="1" x14ac:dyDescent="0.4">
      <c r="A116" s="120" t="s">
        <v>210</v>
      </c>
      <c r="B116" s="121">
        <v>14376.6220703125</v>
      </c>
      <c r="C116" s="122">
        <v>1056.9202880859375</v>
      </c>
      <c r="D116" s="122">
        <v>1051.3402099609375</v>
      </c>
      <c r="E116" s="122">
        <v>3886.302490234375</v>
      </c>
      <c r="F116" s="122">
        <v>8382.0595703125</v>
      </c>
    </row>
    <row r="117" spans="1:6" ht="16" thickBot="1" x14ac:dyDescent="0.4">
      <c r="A117" s="7" t="s">
        <v>319</v>
      </c>
      <c r="B117" s="19"/>
      <c r="C117" s="20"/>
      <c r="D117" s="20"/>
      <c r="E117" s="20"/>
      <c r="F117" s="20"/>
    </row>
    <row r="118" spans="1:6" x14ac:dyDescent="0.35">
      <c r="A118" s="119" t="s">
        <v>207</v>
      </c>
      <c r="B118" s="100">
        <f t="shared" ref="B118:F121" si="6">B113/B$5</f>
        <v>0.18780579962483923</v>
      </c>
      <c r="C118" s="101">
        <f t="shared" si="6"/>
        <v>0.17634428947550101</v>
      </c>
      <c r="D118" s="101">
        <f t="shared" si="6"/>
        <v>0.29184934624580627</v>
      </c>
      <c r="E118" s="101">
        <f t="shared" si="6"/>
        <v>0.17621856765199756</v>
      </c>
      <c r="F118" s="101">
        <f t="shared" si="6"/>
        <v>0.1799806707010746</v>
      </c>
    </row>
    <row r="119" spans="1:6" x14ac:dyDescent="0.35">
      <c r="A119" s="120" t="s">
        <v>208</v>
      </c>
      <c r="B119" s="100">
        <f t="shared" si="6"/>
        <v>0.22345685410906463</v>
      </c>
      <c r="C119" s="101">
        <f t="shared" si="6"/>
        <v>0.23338479834603451</v>
      </c>
      <c r="D119" s="101">
        <f t="shared" si="6"/>
        <v>0.25948827896492593</v>
      </c>
      <c r="E119" s="101">
        <f t="shared" si="6"/>
        <v>0.25156620184886042</v>
      </c>
      <c r="F119" s="101">
        <f t="shared" si="6"/>
        <v>0.20626573932286291</v>
      </c>
    </row>
    <row r="120" spans="1:6" x14ac:dyDescent="0.35">
      <c r="A120" s="120" t="s">
        <v>209</v>
      </c>
      <c r="B120" s="100">
        <f t="shared" si="6"/>
        <v>0.14260390968136369</v>
      </c>
      <c r="C120" s="101">
        <f t="shared" si="6"/>
        <v>0.14321674187299921</v>
      </c>
      <c r="D120" s="101">
        <f t="shared" si="6"/>
        <v>7.1258305533692015E-2</v>
      </c>
      <c r="E120" s="101">
        <f t="shared" si="6"/>
        <v>0.16849554931170252</v>
      </c>
      <c r="F120" s="101">
        <f t="shared" si="6"/>
        <v>0.14153785858990373</v>
      </c>
    </row>
    <row r="121" spans="1:6" x14ac:dyDescent="0.35">
      <c r="A121" s="126" t="s">
        <v>210</v>
      </c>
      <c r="B121" s="115">
        <f t="shared" si="6"/>
        <v>0.25211297392673188</v>
      </c>
      <c r="C121" s="118">
        <f t="shared" si="6"/>
        <v>0.2761024706826738</v>
      </c>
      <c r="D121" s="118">
        <f t="shared" si="6"/>
        <v>0.22940639155645207</v>
      </c>
      <c r="E121" s="118">
        <f t="shared" si="6"/>
        <v>0.27830172936455239</v>
      </c>
      <c r="F121" s="118">
        <f t="shared" si="6"/>
        <v>0.24191135514991235</v>
      </c>
    </row>
    <row r="122" spans="1:6" ht="18" x14ac:dyDescent="0.4">
      <c r="A122" s="130"/>
      <c r="B122" s="130"/>
      <c r="C122" s="130"/>
      <c r="D122" s="130"/>
      <c r="E122" s="130"/>
      <c r="F122" s="130"/>
    </row>
    <row r="123" spans="1:6" ht="18.5" thickBot="1" x14ac:dyDescent="0.45">
      <c r="A123" s="130"/>
      <c r="B123" s="130"/>
      <c r="C123" s="130"/>
      <c r="D123" s="130"/>
      <c r="E123" s="130"/>
      <c r="F123" s="130"/>
    </row>
    <row r="124" spans="1:6" ht="18.5" thickBot="1" x14ac:dyDescent="0.45">
      <c r="A124" s="177" t="s">
        <v>217</v>
      </c>
      <c r="B124" s="178"/>
      <c r="C124" s="178"/>
      <c r="D124" s="178"/>
      <c r="E124" s="178"/>
      <c r="F124" s="178"/>
    </row>
    <row r="125" spans="1:6" ht="16" thickBot="1" x14ac:dyDescent="0.4">
      <c r="A125" s="4"/>
      <c r="B125" s="5" t="s">
        <v>0</v>
      </c>
      <c r="C125" s="6" t="s">
        <v>120</v>
      </c>
      <c r="D125" s="6" t="s">
        <v>121</v>
      </c>
      <c r="E125" s="6" t="s">
        <v>122</v>
      </c>
      <c r="F125" s="6" t="s">
        <v>123</v>
      </c>
    </row>
    <row r="126" spans="1:6" ht="16" thickBot="1" x14ac:dyDescent="0.4">
      <c r="A126" s="48" t="s">
        <v>1</v>
      </c>
      <c r="B126" s="51"/>
      <c r="C126" s="52"/>
      <c r="D126" s="52"/>
      <c r="E126" s="52"/>
      <c r="F126" s="52"/>
    </row>
    <row r="127" spans="1:6" x14ac:dyDescent="0.35">
      <c r="A127" s="41" t="s">
        <v>26</v>
      </c>
      <c r="B127" s="46">
        <v>21061.80859375</v>
      </c>
      <c r="C127" s="16">
        <v>1478.1951904296875</v>
      </c>
      <c r="D127" s="16">
        <v>2033.9166259765625</v>
      </c>
      <c r="E127" s="16">
        <v>5214.59228515625</v>
      </c>
      <c r="F127" s="16">
        <v>12335.1044921875</v>
      </c>
    </row>
    <row r="128" spans="1:6" x14ac:dyDescent="0.35">
      <c r="A128" s="42" t="s">
        <v>27</v>
      </c>
      <c r="B128" s="11">
        <v>11227.990234375</v>
      </c>
      <c r="C128" s="12">
        <v>936.2813720703125</v>
      </c>
      <c r="D128" s="12">
        <v>1368.185302734375</v>
      </c>
      <c r="E128" s="12">
        <v>3054.44189453125</v>
      </c>
      <c r="F128" s="12">
        <v>5869.08154296875</v>
      </c>
    </row>
    <row r="129" spans="1:6" x14ac:dyDescent="0.35">
      <c r="A129" s="42" t="s">
        <v>28</v>
      </c>
      <c r="B129" s="11">
        <v>4704.3076171875</v>
      </c>
      <c r="C129" s="12">
        <v>301.32528686523438</v>
      </c>
      <c r="D129" s="12">
        <v>422.32528686523438</v>
      </c>
      <c r="E129" s="12">
        <v>577.19305419921875</v>
      </c>
      <c r="F129" s="12">
        <v>3403.4638671875</v>
      </c>
    </row>
    <row r="130" spans="1:6" x14ac:dyDescent="0.35">
      <c r="A130" s="42" t="s">
        <v>29</v>
      </c>
      <c r="B130" s="11">
        <v>5960.09423828125</v>
      </c>
      <c r="C130" s="12">
        <v>357.70028686523438</v>
      </c>
      <c r="D130" s="12">
        <v>456.81466674804688</v>
      </c>
      <c r="E130" s="12">
        <v>1327.7177734375</v>
      </c>
      <c r="F130" s="12">
        <v>3817.861328125</v>
      </c>
    </row>
    <row r="131" spans="1:6" x14ac:dyDescent="0.35">
      <c r="A131" s="42" t="s">
        <v>133</v>
      </c>
      <c r="B131" s="11">
        <v>1650.3330078125</v>
      </c>
      <c r="C131" s="12">
        <v>103.50510406494141</v>
      </c>
      <c r="D131" s="12">
        <v>119.39841461181641</v>
      </c>
      <c r="E131" s="12">
        <v>369.87619018554688</v>
      </c>
      <c r="F131" s="12">
        <v>1057.5533447265625</v>
      </c>
    </row>
    <row r="132" spans="1:6" x14ac:dyDescent="0.35">
      <c r="A132" s="42" t="s">
        <v>134</v>
      </c>
      <c r="B132" s="11">
        <v>1343.099853515625</v>
      </c>
      <c r="C132" s="12">
        <v>115.76906585693359</v>
      </c>
      <c r="D132" s="12">
        <v>59.765087127685547</v>
      </c>
      <c r="E132" s="12">
        <v>369.87619018554688</v>
      </c>
      <c r="F132" s="12">
        <v>797.689453125</v>
      </c>
    </row>
    <row r="133" spans="1:6" x14ac:dyDescent="0.35">
      <c r="A133" s="42" t="s">
        <v>135</v>
      </c>
      <c r="B133" s="11">
        <v>1193.4530029296875</v>
      </c>
      <c r="C133" s="12">
        <v>99.157852172851563</v>
      </c>
      <c r="D133" s="12">
        <v>156.5474853515625</v>
      </c>
      <c r="E133" s="12">
        <v>369.87619018554688</v>
      </c>
      <c r="F133" s="12">
        <v>567.87152099609375</v>
      </c>
    </row>
    <row r="134" spans="1:6" x14ac:dyDescent="0.35">
      <c r="A134" s="42" t="s">
        <v>30</v>
      </c>
      <c r="B134" s="11">
        <v>1064.220458984375</v>
      </c>
      <c r="C134" s="12">
        <v>62.101665496826172</v>
      </c>
      <c r="D134" s="12">
        <v>110.27170562744141</v>
      </c>
      <c r="E134" s="12">
        <v>377.48361206054688</v>
      </c>
      <c r="F134" s="12">
        <v>514.36346435546875</v>
      </c>
    </row>
    <row r="135" spans="1:6" ht="15.5" x14ac:dyDescent="0.35">
      <c r="A135" s="27" t="s">
        <v>321</v>
      </c>
      <c r="B135" s="39"/>
      <c r="C135" s="56"/>
      <c r="D135" s="56"/>
      <c r="E135" s="56"/>
      <c r="F135" s="56"/>
    </row>
    <row r="136" spans="1:6" x14ac:dyDescent="0.35">
      <c r="A136" s="41" t="s">
        <v>26</v>
      </c>
      <c r="B136" s="100">
        <v>1</v>
      </c>
      <c r="C136" s="99">
        <v>1</v>
      </c>
      <c r="D136" s="99">
        <v>1</v>
      </c>
      <c r="E136" s="99">
        <v>1</v>
      </c>
      <c r="F136" s="99">
        <v>1</v>
      </c>
    </row>
    <row r="137" spans="1:6" x14ac:dyDescent="0.35">
      <c r="A137" s="42" t="s">
        <v>27</v>
      </c>
      <c r="B137" s="100">
        <f t="shared" ref="B137:F143" si="7">B128/B$127</f>
        <v>0.53309715471001184</v>
      </c>
      <c r="C137" s="99">
        <f t="shared" si="7"/>
        <v>0.63339495225806453</v>
      </c>
      <c r="D137" s="99">
        <f t="shared" si="7"/>
        <v>0.67268504778432403</v>
      </c>
      <c r="E137" s="99">
        <f t="shared" si="7"/>
        <v>0.5857489382680906</v>
      </c>
      <c r="F137" s="99">
        <f t="shared" si="7"/>
        <v>0.47580314756846703</v>
      </c>
    </row>
    <row r="138" spans="1:6" x14ac:dyDescent="0.35">
      <c r="A138" s="42" t="s">
        <v>28</v>
      </c>
      <c r="B138" s="100">
        <f t="shared" si="7"/>
        <v>0.22335724855953171</v>
      </c>
      <c r="C138" s="99">
        <f t="shared" si="7"/>
        <v>0.20384675096774194</v>
      </c>
      <c r="D138" s="99">
        <f t="shared" si="7"/>
        <v>0.2076413956557632</v>
      </c>
      <c r="E138" s="99">
        <f t="shared" si="7"/>
        <v>0.11068805050056253</v>
      </c>
      <c r="F138" s="99">
        <f t="shared" si="7"/>
        <v>0.27591690604186619</v>
      </c>
    </row>
    <row r="139" spans="1:6" x14ac:dyDescent="0.35">
      <c r="A139" s="42" t="s">
        <v>29</v>
      </c>
      <c r="B139" s="100">
        <f t="shared" si="7"/>
        <v>0.28298112252572089</v>
      </c>
      <c r="C139" s="99">
        <f t="shared" si="7"/>
        <v>0.24198447483870969</v>
      </c>
      <c r="D139" s="99">
        <f t="shared" si="7"/>
        <v>0.22459852135222719</v>
      </c>
      <c r="E139" s="99">
        <f t="shared" si="7"/>
        <v>0.25461583587598091</v>
      </c>
      <c r="F139" s="99">
        <f t="shared" si="7"/>
        <v>0.30951187568318222</v>
      </c>
    </row>
    <row r="140" spans="1:6" x14ac:dyDescent="0.35">
      <c r="A140" s="42" t="s">
        <v>133</v>
      </c>
      <c r="B140" s="100">
        <f t="shared" si="7"/>
        <v>7.8356661559550456E-2</v>
      </c>
      <c r="C140" s="99">
        <f t="shared" si="7"/>
        <v>7.0021269677419354E-2</v>
      </c>
      <c r="D140" s="99">
        <f t="shared" si="7"/>
        <v>5.8703691728016913E-2</v>
      </c>
      <c r="E140" s="99">
        <f t="shared" si="7"/>
        <v>7.0930989415688123E-2</v>
      </c>
      <c r="F140" s="99">
        <f t="shared" si="7"/>
        <v>8.5735256267700788E-2</v>
      </c>
    </row>
    <row r="141" spans="1:6" x14ac:dyDescent="0.35">
      <c r="A141" s="42" t="s">
        <v>134</v>
      </c>
      <c r="B141" s="100">
        <f t="shared" si="7"/>
        <v>6.3769445417625914E-2</v>
      </c>
      <c r="C141" s="99">
        <f t="shared" si="7"/>
        <v>7.8317847741935481E-2</v>
      </c>
      <c r="D141" s="99">
        <f t="shared" si="7"/>
        <v>2.9384236484614999E-2</v>
      </c>
      <c r="E141" s="99">
        <f t="shared" si="7"/>
        <v>7.0930989415688123E-2</v>
      </c>
      <c r="F141" s="99">
        <f t="shared" si="7"/>
        <v>6.4668236384233357E-2</v>
      </c>
    </row>
    <row r="142" spans="1:6" x14ac:dyDescent="0.35">
      <c r="A142" s="42" t="s">
        <v>135</v>
      </c>
      <c r="B142" s="100">
        <f t="shared" si="7"/>
        <v>5.6664317198468865E-2</v>
      </c>
      <c r="C142" s="99">
        <f t="shared" si="7"/>
        <v>6.7080350967741939E-2</v>
      </c>
      <c r="D142" s="99">
        <f t="shared" si="7"/>
        <v>7.6968486983284262E-2</v>
      </c>
      <c r="E142" s="99">
        <f t="shared" si="7"/>
        <v>7.0930989415688123E-2</v>
      </c>
      <c r="F142" s="99">
        <f t="shared" si="7"/>
        <v>4.6037025576537112E-2</v>
      </c>
    </row>
    <row r="143" spans="1:6" x14ac:dyDescent="0.35">
      <c r="A143" s="43" t="s">
        <v>30</v>
      </c>
      <c r="B143" s="115">
        <f t="shared" si="7"/>
        <v>5.0528446037638848E-2</v>
      </c>
      <c r="C143" s="116">
        <f t="shared" si="7"/>
        <v>4.201181677419355E-2</v>
      </c>
      <c r="D143" s="116">
        <f t="shared" si="7"/>
        <v>5.4216433564230129E-2</v>
      </c>
      <c r="E143" s="116">
        <f t="shared" si="7"/>
        <v>7.2389861262036517E-2</v>
      </c>
      <c r="F143" s="116">
        <f t="shared" si="7"/>
        <v>4.1699157447854893E-2</v>
      </c>
    </row>
    <row r="144" spans="1:6" ht="18" x14ac:dyDescent="0.4">
      <c r="A144" s="130"/>
      <c r="B144" s="130"/>
      <c r="C144" s="130"/>
      <c r="D144" s="130"/>
      <c r="E144" s="130"/>
      <c r="F144" s="130"/>
    </row>
    <row r="145" spans="1:6" ht="18.5" thickBot="1" x14ac:dyDescent="0.45">
      <c r="A145" s="130"/>
      <c r="B145" s="130"/>
      <c r="C145" s="130"/>
      <c r="D145" s="130"/>
      <c r="E145" s="130"/>
      <c r="F145" s="130"/>
    </row>
    <row r="146" spans="1:6" ht="18.5" thickBot="1" x14ac:dyDescent="0.45">
      <c r="A146" s="177" t="s">
        <v>211</v>
      </c>
      <c r="B146" s="178"/>
      <c r="C146" s="178"/>
      <c r="D146" s="178"/>
      <c r="E146" s="178"/>
      <c r="F146" s="178"/>
    </row>
    <row r="147" spans="1:6" ht="16" thickBot="1" x14ac:dyDescent="0.4">
      <c r="A147" s="4"/>
      <c r="B147" s="5" t="s">
        <v>0</v>
      </c>
      <c r="C147" s="6" t="s">
        <v>120</v>
      </c>
      <c r="D147" s="6" t="s">
        <v>121</v>
      </c>
      <c r="E147" s="6" t="s">
        <v>122</v>
      </c>
      <c r="F147" s="6" t="s">
        <v>123</v>
      </c>
    </row>
    <row r="148" spans="1:6" ht="16" thickBot="1" x14ac:dyDescent="0.4">
      <c r="A148" s="48" t="s">
        <v>1</v>
      </c>
      <c r="B148" s="51"/>
      <c r="C148" s="57"/>
      <c r="D148" s="57"/>
      <c r="E148" s="57"/>
      <c r="F148" s="57"/>
    </row>
    <row r="149" spans="1:6" x14ac:dyDescent="0.35">
      <c r="A149" s="41" t="s">
        <v>26</v>
      </c>
      <c r="B149" s="46">
        <v>21061.80859375</v>
      </c>
      <c r="C149" s="16">
        <v>1478.1951904296875</v>
      </c>
      <c r="D149" s="16">
        <v>2033.9166259765625</v>
      </c>
      <c r="E149" s="16">
        <v>5214.59228515625</v>
      </c>
      <c r="F149" s="16">
        <v>12335.1044921875</v>
      </c>
    </row>
    <row r="150" spans="1:6" x14ac:dyDescent="0.35">
      <c r="A150" s="42" t="s">
        <v>31</v>
      </c>
      <c r="B150" s="11">
        <v>14319.7666015625</v>
      </c>
      <c r="C150" s="12">
        <v>1102.5697021484375</v>
      </c>
      <c r="D150" s="12">
        <v>1230.4755859375</v>
      </c>
      <c r="E150" s="12">
        <v>3477.624267578125</v>
      </c>
      <c r="F150" s="12">
        <v>8509.0966796875</v>
      </c>
    </row>
    <row r="151" spans="1:6" ht="15" thickBot="1" x14ac:dyDescent="0.4">
      <c r="A151" s="42" t="s">
        <v>32</v>
      </c>
      <c r="B151" s="11">
        <f>B149-B150</f>
        <v>6742.0419921875</v>
      </c>
      <c r="C151" s="12">
        <f t="shared" ref="C151:F151" si="8">C149-C150</f>
        <v>375.62548828125</v>
      </c>
      <c r="D151" s="12">
        <f t="shared" si="8"/>
        <v>803.4410400390625</v>
      </c>
      <c r="E151" s="12">
        <f t="shared" si="8"/>
        <v>1736.968017578125</v>
      </c>
      <c r="F151" s="12">
        <f t="shared" si="8"/>
        <v>3826.0078125</v>
      </c>
    </row>
    <row r="152" spans="1:6" ht="16" thickBot="1" x14ac:dyDescent="0.4">
      <c r="A152" s="27" t="s">
        <v>321</v>
      </c>
      <c r="B152" s="24"/>
      <c r="C152" s="25"/>
      <c r="D152" s="25"/>
      <c r="E152" s="25"/>
      <c r="F152" s="25"/>
    </row>
    <row r="153" spans="1:6" x14ac:dyDescent="0.35">
      <c r="A153" s="41" t="s">
        <v>26</v>
      </c>
      <c r="B153" s="131">
        <v>1</v>
      </c>
      <c r="C153" s="132">
        <v>1</v>
      </c>
      <c r="D153" s="132">
        <v>1</v>
      </c>
      <c r="E153" s="132">
        <v>1</v>
      </c>
      <c r="F153" s="132">
        <v>1</v>
      </c>
    </row>
    <row r="154" spans="1:6" x14ac:dyDescent="0.35">
      <c r="A154" s="13" t="s">
        <v>31</v>
      </c>
      <c r="B154" s="117">
        <f>B150/B149</f>
        <v>0.67989254283755229</v>
      </c>
      <c r="C154" s="171">
        <f t="shared" ref="C154:F154" si="9">C150/C149</f>
        <v>0.74588911483870968</v>
      </c>
      <c r="D154" s="171">
        <f t="shared" si="9"/>
        <v>0.60497838024540496</v>
      </c>
      <c r="E154" s="171">
        <f t="shared" si="9"/>
        <v>0.66690243022018381</v>
      </c>
      <c r="F154" s="171">
        <f t="shared" si="9"/>
        <v>0.6898276933994989</v>
      </c>
    </row>
    <row r="155" spans="1:6" x14ac:dyDescent="0.35">
      <c r="A155" s="47" t="s">
        <v>32</v>
      </c>
      <c r="B155" s="115">
        <f>B151/B149</f>
        <v>0.32010745716244765</v>
      </c>
      <c r="C155" s="116">
        <f t="shared" ref="C155:F155" si="10">C151/C149</f>
        <v>0.25411088516129032</v>
      </c>
      <c r="D155" s="116">
        <f t="shared" si="10"/>
        <v>0.39502161975459499</v>
      </c>
      <c r="E155" s="116">
        <f t="shared" si="10"/>
        <v>0.33309756977981614</v>
      </c>
      <c r="F155" s="116">
        <f t="shared" si="10"/>
        <v>0.3101723066005011</v>
      </c>
    </row>
    <row r="156" spans="1:6" ht="18" x14ac:dyDescent="0.4">
      <c r="A156" s="130"/>
      <c r="B156" s="130"/>
      <c r="C156" s="130"/>
      <c r="D156" s="130"/>
      <c r="E156" s="130"/>
      <c r="F156" s="130"/>
    </row>
    <row r="157" spans="1:6" ht="15" thickBot="1" x14ac:dyDescent="0.4"/>
    <row r="158" spans="1:6" ht="18.5" thickBot="1" x14ac:dyDescent="0.45">
      <c r="A158" s="177" t="s">
        <v>212</v>
      </c>
      <c r="B158" s="178"/>
      <c r="C158" s="178"/>
      <c r="D158" s="178"/>
      <c r="E158" s="178"/>
      <c r="F158" s="178"/>
    </row>
    <row r="159" spans="1:6" ht="16" thickBot="1" x14ac:dyDescent="0.4">
      <c r="A159"/>
      <c r="B159" s="5" t="s">
        <v>0</v>
      </c>
      <c r="C159" s="6" t="s">
        <v>120</v>
      </c>
      <c r="D159" s="6" t="s">
        <v>121</v>
      </c>
      <c r="E159" s="6" t="s">
        <v>122</v>
      </c>
      <c r="F159" s="6" t="s">
        <v>123</v>
      </c>
    </row>
    <row r="160" spans="1:6" ht="15.5" x14ac:dyDescent="0.35">
      <c r="A160" s="63" t="s">
        <v>1</v>
      </c>
      <c r="B160" s="62"/>
      <c r="C160" s="64"/>
      <c r="D160" s="64"/>
      <c r="E160" s="64"/>
      <c r="F160" s="64"/>
    </row>
    <row r="161" spans="1:6" x14ac:dyDescent="0.35">
      <c r="A161" s="3" t="s">
        <v>26</v>
      </c>
      <c r="B161" s="11">
        <v>21061.80859375</v>
      </c>
      <c r="C161" s="12">
        <v>1478.1951904296875</v>
      </c>
      <c r="D161" s="12">
        <v>2033.9166259765625</v>
      </c>
      <c r="E161" s="12">
        <v>5214.59228515625</v>
      </c>
      <c r="F161" s="12">
        <v>12335.1044921875</v>
      </c>
    </row>
    <row r="162" spans="1:6" x14ac:dyDescent="0.35">
      <c r="A162" s="42" t="s">
        <v>35</v>
      </c>
      <c r="B162" s="11">
        <v>2051.498291015625</v>
      </c>
      <c r="C162" s="12">
        <v>150.2103271484375</v>
      </c>
      <c r="D162" s="12">
        <v>469.39263916015625</v>
      </c>
      <c r="E162" s="12">
        <v>501.914794921875</v>
      </c>
      <c r="F162" s="12">
        <v>929.98040771484375</v>
      </c>
    </row>
    <row r="163" spans="1:6" x14ac:dyDescent="0.35">
      <c r="A163" s="42" t="s">
        <v>38</v>
      </c>
      <c r="B163" s="11">
        <v>5637.8876953125</v>
      </c>
      <c r="C163" s="12">
        <v>425.80276489257813</v>
      </c>
      <c r="D163" s="12">
        <v>670.1473388671875</v>
      </c>
      <c r="E163" s="12">
        <v>1232.5023193359375</v>
      </c>
      <c r="F163" s="12">
        <v>3309.435302734375</v>
      </c>
    </row>
    <row r="164" spans="1:6" x14ac:dyDescent="0.35">
      <c r="A164" s="42" t="s">
        <v>39</v>
      </c>
      <c r="B164" s="11">
        <v>6574.8994140625</v>
      </c>
      <c r="C164" s="12">
        <v>467.162841796875</v>
      </c>
      <c r="D164" s="12">
        <v>468.4835205078125</v>
      </c>
      <c r="E164" s="12">
        <v>1572.30712890625</v>
      </c>
      <c r="F164" s="12">
        <v>4066.9462890625</v>
      </c>
    </row>
    <row r="165" spans="1:6" x14ac:dyDescent="0.35">
      <c r="A165" s="42" t="s">
        <v>36</v>
      </c>
      <c r="B165" s="11">
        <v>8700.3037109375</v>
      </c>
      <c r="C165" s="12">
        <v>513.25152587890625</v>
      </c>
      <c r="D165" s="12">
        <v>857.77490234375</v>
      </c>
      <c r="E165" s="12">
        <v>1874.0631103515625</v>
      </c>
      <c r="F165" s="12">
        <v>5455.21435546875</v>
      </c>
    </row>
    <row r="166" spans="1:6" ht="15" thickBot="1" x14ac:dyDescent="0.4">
      <c r="A166" s="42" t="s">
        <v>37</v>
      </c>
      <c r="B166" s="11">
        <v>10737.541015625</v>
      </c>
      <c r="C166" s="12">
        <v>852.3380126953125</v>
      </c>
      <c r="D166" s="12">
        <v>1099.4921875</v>
      </c>
      <c r="E166" s="12">
        <v>2501.989013671875</v>
      </c>
      <c r="F166" s="12">
        <v>6283.72216796875</v>
      </c>
    </row>
    <row r="167" spans="1:6" ht="16" thickBot="1" x14ac:dyDescent="0.4">
      <c r="A167" s="48" t="s">
        <v>320</v>
      </c>
      <c r="B167" s="51"/>
      <c r="C167" s="57"/>
      <c r="D167" s="57"/>
      <c r="E167" s="57"/>
      <c r="F167" s="57"/>
    </row>
    <row r="168" spans="1:6" x14ac:dyDescent="0.35">
      <c r="A168" s="3" t="s">
        <v>26</v>
      </c>
      <c r="B168" s="91">
        <v>1</v>
      </c>
      <c r="C168" s="92">
        <v>1</v>
      </c>
      <c r="D168" s="92">
        <v>1</v>
      </c>
      <c r="E168" s="92">
        <v>1</v>
      </c>
      <c r="F168" s="92">
        <v>1</v>
      </c>
    </row>
    <row r="169" spans="1:6" x14ac:dyDescent="0.35">
      <c r="A169" s="13" t="s">
        <v>35</v>
      </c>
      <c r="B169" s="100">
        <f>B162/B$161</f>
        <v>9.7403709747148598E-2</v>
      </c>
      <c r="C169" s="99">
        <f t="shared" ref="C169:F169" si="11">C162/C$161</f>
        <v>0.10161738322580645</v>
      </c>
      <c r="D169" s="99">
        <f t="shared" si="11"/>
        <v>0.23078263541642596</v>
      </c>
      <c r="E169" s="99">
        <f t="shared" si="11"/>
        <v>9.6251972824532267E-2</v>
      </c>
      <c r="F169" s="99">
        <f t="shared" si="11"/>
        <v>7.5392989844865241E-2</v>
      </c>
    </row>
    <row r="170" spans="1:6" x14ac:dyDescent="0.35">
      <c r="A170" s="13" t="s">
        <v>38</v>
      </c>
      <c r="B170" s="100">
        <f>B163/B$161</f>
        <v>0.26768298032038512</v>
      </c>
      <c r="C170" s="99">
        <f>C163/C$161</f>
        <v>0.28805584516129035</v>
      </c>
      <c r="D170" s="99">
        <f>D163/D$161</f>
        <v>0.32948614034040047</v>
      </c>
      <c r="E170" s="99">
        <f>E163/E$161</f>
        <v>0.23635641138126043</v>
      </c>
      <c r="F170" s="99">
        <f>F163/F$161</f>
        <v>0.26829406308073211</v>
      </c>
    </row>
    <row r="171" spans="1:6" x14ac:dyDescent="0.35">
      <c r="A171" s="13" t="s">
        <v>39</v>
      </c>
      <c r="B171" s="100">
        <f>B164/B$161</f>
        <v>0.31217164398757152</v>
      </c>
      <c r="C171" s="99">
        <f t="shared" ref="C171:F171" si="12">C164/C$161</f>
        <v>0.31603596387096772</v>
      </c>
      <c r="D171" s="99">
        <f t="shared" si="12"/>
        <v>0.23033565610531126</v>
      </c>
      <c r="E171" s="99">
        <f t="shared" si="12"/>
        <v>0.30152062576051186</v>
      </c>
      <c r="F171" s="99">
        <f t="shared" si="12"/>
        <v>0.32970505370573233</v>
      </c>
    </row>
    <row r="172" spans="1:6" x14ac:dyDescent="0.35">
      <c r="A172" s="13" t="s">
        <v>36</v>
      </c>
      <c r="B172" s="100">
        <f>B165/B$161</f>
        <v>0.41308435940868238</v>
      </c>
      <c r="C172" s="99">
        <f t="shared" ref="C172:F172" si="13">C165/C$161</f>
        <v>0.3472149883870968</v>
      </c>
      <c r="D172" s="99">
        <f t="shared" si="13"/>
        <v>0.42173552808827591</v>
      </c>
      <c r="E172" s="99">
        <f t="shared" si="13"/>
        <v>0.35938823360864314</v>
      </c>
      <c r="F172" s="99">
        <f t="shared" si="13"/>
        <v>0.44225116689719468</v>
      </c>
    </row>
    <row r="173" spans="1:6" x14ac:dyDescent="0.35">
      <c r="A173" s="47" t="s">
        <v>37</v>
      </c>
      <c r="B173" s="115">
        <f>B166/B$161</f>
        <v>0.50981096745942889</v>
      </c>
      <c r="C173" s="116">
        <f t="shared" ref="C173:F173" si="14">C166/C$161</f>
        <v>0.57660721548387095</v>
      </c>
      <c r="D173" s="116">
        <f t="shared" si="14"/>
        <v>0.54057878944378612</v>
      </c>
      <c r="E173" s="116">
        <f t="shared" si="14"/>
        <v>0.47980529960012119</v>
      </c>
      <c r="F173" s="116">
        <f t="shared" si="14"/>
        <v>0.50941783038389155</v>
      </c>
    </row>
    <row r="174" spans="1:6" ht="18" x14ac:dyDescent="0.4">
      <c r="A174" s="130"/>
      <c r="B174" s="130"/>
      <c r="C174" s="130"/>
      <c r="D174" s="130"/>
      <c r="E174" s="130"/>
      <c r="F174" s="130"/>
    </row>
    <row r="175" spans="1:6" ht="18.5" thickBot="1" x14ac:dyDescent="0.45">
      <c r="A175" s="130"/>
      <c r="B175" s="130"/>
      <c r="C175" s="130"/>
      <c r="D175" s="130"/>
      <c r="E175" s="130"/>
      <c r="F175" s="130"/>
    </row>
    <row r="176" spans="1:6" ht="18.5" thickBot="1" x14ac:dyDescent="0.45">
      <c r="A176" s="177" t="s">
        <v>213</v>
      </c>
      <c r="B176" s="178"/>
      <c r="C176" s="178"/>
      <c r="D176" s="178"/>
      <c r="E176" s="178"/>
      <c r="F176" s="178"/>
    </row>
    <row r="177" spans="1:6" ht="16" thickBot="1" x14ac:dyDescent="0.4">
      <c r="A177"/>
      <c r="B177" s="5" t="s">
        <v>0</v>
      </c>
      <c r="C177" s="6" t="s">
        <v>120</v>
      </c>
      <c r="D177" s="6" t="s">
        <v>121</v>
      </c>
      <c r="E177" s="6" t="s">
        <v>122</v>
      </c>
      <c r="F177" s="6" t="s">
        <v>123</v>
      </c>
    </row>
    <row r="178" spans="1:6" ht="16" thickBot="1" x14ac:dyDescent="0.4">
      <c r="A178" s="7" t="s">
        <v>215</v>
      </c>
      <c r="B178" s="24"/>
      <c r="C178" s="25"/>
      <c r="D178" s="25"/>
      <c r="E178" s="25"/>
      <c r="F178" s="25"/>
    </row>
    <row r="179" spans="1:6" x14ac:dyDescent="0.35">
      <c r="A179" s="41" t="s">
        <v>26</v>
      </c>
      <c r="B179" s="11">
        <v>4432195.485696</v>
      </c>
      <c r="C179" s="12">
        <v>748394.18470400001</v>
      </c>
      <c r="D179" s="12">
        <v>126586.150912</v>
      </c>
      <c r="E179" s="12">
        <v>269724.54911999998</v>
      </c>
      <c r="F179" s="12">
        <v>3287490.756608</v>
      </c>
    </row>
    <row r="180" spans="1:6" x14ac:dyDescent="0.35">
      <c r="A180" s="42" t="s">
        <v>35</v>
      </c>
      <c r="B180" s="11">
        <v>20466.255872000002</v>
      </c>
      <c r="C180" s="12">
        <v>12300.338175999999</v>
      </c>
      <c r="D180" s="12">
        <v>4996.7493119999999</v>
      </c>
      <c r="E180" s="12">
        <v>1836.6223359999999</v>
      </c>
      <c r="F180" s="12">
        <v>1332.546816</v>
      </c>
    </row>
    <row r="181" spans="1:6" x14ac:dyDescent="0.35">
      <c r="A181" s="42" t="s">
        <v>36</v>
      </c>
      <c r="B181" s="11">
        <v>1420764.9054719999</v>
      </c>
      <c r="C181" s="12">
        <v>54639.898624000001</v>
      </c>
      <c r="D181" s="12">
        <v>22801.072128</v>
      </c>
      <c r="E181" s="12">
        <v>37464.752128</v>
      </c>
      <c r="F181" s="12">
        <v>1305859.1948800001</v>
      </c>
    </row>
    <row r="182" spans="1:6" x14ac:dyDescent="0.35">
      <c r="A182" s="42" t="s">
        <v>37</v>
      </c>
      <c r="B182" s="11">
        <v>1806382.399488</v>
      </c>
      <c r="C182" s="12">
        <v>130557.280256</v>
      </c>
      <c r="D182" s="12">
        <v>23026.931712000001</v>
      </c>
      <c r="E182" s="12">
        <v>36265.463808</v>
      </c>
      <c r="F182" s="12">
        <v>1616532.733952</v>
      </c>
    </row>
    <row r="183" spans="1:6" ht="15" thickBot="1" x14ac:dyDescent="0.4">
      <c r="A183" s="42" t="s">
        <v>214</v>
      </c>
      <c r="B183" s="11">
        <v>1178833.3875200001</v>
      </c>
      <c r="C183" s="12">
        <v>545148.14156799996</v>
      </c>
      <c r="D183" s="12">
        <v>75761.401855999997</v>
      </c>
      <c r="E183" s="12">
        <v>194157.707264</v>
      </c>
      <c r="F183" s="12">
        <v>363766.12044799997</v>
      </c>
    </row>
    <row r="184" spans="1:6" ht="16" thickBot="1" x14ac:dyDescent="0.4">
      <c r="A184" s="48" t="s">
        <v>320</v>
      </c>
      <c r="B184" s="51"/>
      <c r="C184" s="57"/>
      <c r="D184" s="57"/>
      <c r="E184" s="57"/>
      <c r="F184" s="57"/>
    </row>
    <row r="185" spans="1:6" x14ac:dyDescent="0.35">
      <c r="A185" s="3" t="s">
        <v>26</v>
      </c>
      <c r="B185" s="91">
        <v>1</v>
      </c>
      <c r="C185" s="99">
        <v>1</v>
      </c>
      <c r="D185" s="99">
        <v>1</v>
      </c>
      <c r="E185" s="99">
        <v>1</v>
      </c>
      <c r="F185" s="99">
        <v>1</v>
      </c>
    </row>
    <row r="186" spans="1:6" x14ac:dyDescent="0.35">
      <c r="A186" s="42" t="s">
        <v>35</v>
      </c>
      <c r="B186" s="100">
        <f>B180/B$179</f>
        <v>4.6176338426521654E-3</v>
      </c>
      <c r="C186" s="99">
        <f t="shared" ref="C186:F186" si="15">C180/C$179</f>
        <v>1.6435641039708172E-2</v>
      </c>
      <c r="D186" s="99">
        <f t="shared" si="15"/>
        <v>3.9473111995273751E-2</v>
      </c>
      <c r="E186" s="99">
        <f t="shared" si="15"/>
        <v>6.8092516680151715E-3</v>
      </c>
      <c r="F186" s="99">
        <f t="shared" si="15"/>
        <v>4.0533857420633736E-4</v>
      </c>
    </row>
    <row r="187" spans="1:6" x14ac:dyDescent="0.35">
      <c r="A187" s="42" t="s">
        <v>36</v>
      </c>
      <c r="B187" s="100">
        <f t="shared" ref="B187:F189" si="16">B181/B$179</f>
        <v>0.32055555989288526</v>
      </c>
      <c r="C187" s="99">
        <f t="shared" si="16"/>
        <v>7.3009517899462056E-2</v>
      </c>
      <c r="D187" s="99">
        <f t="shared" si="16"/>
        <v>0.18012295945273524</v>
      </c>
      <c r="E187" s="99">
        <f t="shared" si="16"/>
        <v>0.13890004543610154</v>
      </c>
      <c r="F187" s="99">
        <f t="shared" si="16"/>
        <v>0.39722064381631067</v>
      </c>
    </row>
    <row r="188" spans="1:6" x14ac:dyDescent="0.35">
      <c r="A188" s="42" t="s">
        <v>37</v>
      </c>
      <c r="B188" s="100">
        <f t="shared" si="16"/>
        <v>0.40755927966573857</v>
      </c>
      <c r="C188" s="99">
        <f>C182/C$179</f>
        <v>0.17444988606857917</v>
      </c>
      <c r="D188" s="99">
        <f t="shared" si="16"/>
        <v>0.18190719558261817</v>
      </c>
      <c r="E188" s="99">
        <f t="shared" si="16"/>
        <v>0.13445370073402388</v>
      </c>
      <c r="F188" s="99">
        <f t="shared" si="16"/>
        <v>0.49172236627668037</v>
      </c>
    </row>
    <row r="189" spans="1:6" x14ac:dyDescent="0.35">
      <c r="A189" s="43" t="s">
        <v>214</v>
      </c>
      <c r="B189" s="100">
        <f t="shared" si="16"/>
        <v>0.26597053115649855</v>
      </c>
      <c r="C189" s="116">
        <f t="shared" si="16"/>
        <v>0.728423807546839</v>
      </c>
      <c r="D189" s="116">
        <f t="shared" si="16"/>
        <v>0.59849676532678298</v>
      </c>
      <c r="E189" s="116">
        <f t="shared" si="16"/>
        <v>0.71983698887422953</v>
      </c>
      <c r="F189" s="116">
        <f t="shared" si="16"/>
        <v>0.11065160250772239</v>
      </c>
    </row>
    <row r="190" spans="1:6" ht="18" x14ac:dyDescent="0.4">
      <c r="A190" s="130"/>
      <c r="B190" s="130"/>
      <c r="C190" s="130"/>
      <c r="D190" s="130"/>
      <c r="E190" s="130"/>
      <c r="F190" s="130"/>
    </row>
    <row r="191" spans="1:6" ht="18.5" thickBot="1" x14ac:dyDescent="0.45">
      <c r="A191" s="130"/>
      <c r="B191" s="130"/>
      <c r="C191" s="130"/>
      <c r="D191" s="130"/>
      <c r="E191" s="130"/>
      <c r="F191" s="130"/>
    </row>
    <row r="192" spans="1:6" ht="18.5" thickBot="1" x14ac:dyDescent="0.45">
      <c r="A192" s="177" t="s">
        <v>216</v>
      </c>
      <c r="B192" s="178"/>
      <c r="C192" s="178"/>
      <c r="D192" s="178"/>
      <c r="E192" s="178"/>
      <c r="F192" s="178"/>
    </row>
    <row r="193" spans="1:6" ht="16" thickBot="1" x14ac:dyDescent="0.4">
      <c r="A193" s="127"/>
      <c r="B193" s="128" t="s">
        <v>0</v>
      </c>
      <c r="C193" s="129" t="s">
        <v>120</v>
      </c>
      <c r="D193" s="129" t="s">
        <v>121</v>
      </c>
      <c r="E193" s="129" t="s">
        <v>122</v>
      </c>
      <c r="F193" s="129" t="s">
        <v>123</v>
      </c>
    </row>
    <row r="194" spans="1:6" ht="16" thickBot="1" x14ac:dyDescent="0.4">
      <c r="A194" s="48" t="s">
        <v>1</v>
      </c>
      <c r="B194" s="51"/>
      <c r="C194" s="52"/>
      <c r="D194" s="52"/>
      <c r="E194" s="52"/>
      <c r="F194" s="52"/>
    </row>
    <row r="195" spans="1:6" x14ac:dyDescent="0.35">
      <c r="A195" s="50" t="s">
        <v>127</v>
      </c>
      <c r="B195" s="11">
        <v>7345.2548828125</v>
      </c>
      <c r="C195" s="12">
        <v>658.32379150390625</v>
      </c>
      <c r="D195" s="12">
        <v>599.51104736328125</v>
      </c>
      <c r="E195" s="12">
        <v>1844.739990234375</v>
      </c>
      <c r="F195" s="12">
        <v>4242.68017578125</v>
      </c>
    </row>
    <row r="196" spans="1:6" x14ac:dyDescent="0.35">
      <c r="A196" s="50" t="s">
        <v>128</v>
      </c>
      <c r="B196" s="11">
        <v>5262.2255859375</v>
      </c>
      <c r="C196" s="12">
        <v>481.908935546875</v>
      </c>
      <c r="D196" s="12">
        <v>610.74725341796875</v>
      </c>
      <c r="E196" s="12">
        <v>1510.28662109375</v>
      </c>
      <c r="F196" s="12">
        <v>2659.282470703125</v>
      </c>
    </row>
    <row r="197" spans="1:6" x14ac:dyDescent="0.35">
      <c r="A197" s="50" t="s">
        <v>129</v>
      </c>
      <c r="B197" s="11">
        <v>11564.6103515625</v>
      </c>
      <c r="C197" s="12">
        <v>809.84698486328125</v>
      </c>
      <c r="D197" s="12">
        <v>626.60687255859375</v>
      </c>
      <c r="E197" s="12">
        <v>2218.6669921875</v>
      </c>
      <c r="F197" s="12">
        <v>7909.4892578125</v>
      </c>
    </row>
    <row r="198" spans="1:6" x14ac:dyDescent="0.35">
      <c r="A198" s="42" t="s">
        <v>130</v>
      </c>
      <c r="B198" s="11">
        <v>11972.771484375</v>
      </c>
      <c r="C198" s="12">
        <v>902.113525390625</v>
      </c>
      <c r="D198" s="12">
        <v>966.58966064453125</v>
      </c>
      <c r="E198" s="12">
        <v>2791.259765625</v>
      </c>
      <c r="F198" s="12">
        <v>7312.80859375</v>
      </c>
    </row>
    <row r="199" spans="1:6" x14ac:dyDescent="0.35">
      <c r="A199" s="42" t="s">
        <v>131</v>
      </c>
      <c r="B199" s="11">
        <v>10900.0830078125</v>
      </c>
      <c r="C199" s="12">
        <v>822.19451904296875</v>
      </c>
      <c r="D199" s="12">
        <v>837.590576171875</v>
      </c>
      <c r="E199" s="12">
        <v>3046.12060546875</v>
      </c>
      <c r="F199" s="12">
        <v>6194.17724609375</v>
      </c>
    </row>
    <row r="200" spans="1:6" ht="15" thickBot="1" x14ac:dyDescent="0.4">
      <c r="A200" s="42" t="s">
        <v>132</v>
      </c>
      <c r="B200" s="11">
        <v>8957.5146484375</v>
      </c>
      <c r="C200" s="12">
        <v>719.33843994140625</v>
      </c>
      <c r="D200" s="12">
        <v>823.98406982421875</v>
      </c>
      <c r="E200" s="12">
        <v>2567.528076171875</v>
      </c>
      <c r="F200" s="12">
        <v>4846.6640625</v>
      </c>
    </row>
    <row r="201" spans="1:6" ht="16" thickBot="1" x14ac:dyDescent="0.4">
      <c r="A201" s="48" t="s">
        <v>320</v>
      </c>
      <c r="B201" s="24"/>
      <c r="C201" s="25"/>
      <c r="D201" s="25"/>
      <c r="E201" s="25"/>
      <c r="F201" s="25"/>
    </row>
    <row r="202" spans="1:6" x14ac:dyDescent="0.35">
      <c r="A202" s="50" t="s">
        <v>127</v>
      </c>
      <c r="B202" s="100">
        <f>B195/B$5</f>
        <v>0.12880870372044601</v>
      </c>
      <c r="C202" s="99">
        <f t="shared" ref="C202:F202" si="17">C195/C$5</f>
        <v>0.17197590716380945</v>
      </c>
      <c r="D202" s="99">
        <f t="shared" si="17"/>
        <v>0.13081556737846978</v>
      </c>
      <c r="E202" s="99">
        <f t="shared" si="17"/>
        <v>0.13210354335521945</v>
      </c>
      <c r="F202" s="99">
        <f t="shared" si="17"/>
        <v>0.12244633937296703</v>
      </c>
    </row>
    <row r="203" spans="1:6" x14ac:dyDescent="0.35">
      <c r="A203" s="50" t="s">
        <v>128</v>
      </c>
      <c r="B203" s="100">
        <f t="shared" ref="B203:F207" si="18">B196/B$5</f>
        <v>9.2280045719752637E-2</v>
      </c>
      <c r="C203" s="99">
        <f t="shared" si="18"/>
        <v>0.12589052291683409</v>
      </c>
      <c r="D203" s="99">
        <f t="shared" si="18"/>
        <v>0.13326734983800911</v>
      </c>
      <c r="E203" s="99">
        <f t="shared" si="18"/>
        <v>0.10815302708492687</v>
      </c>
      <c r="F203" s="99">
        <f t="shared" si="18"/>
        <v>7.6748515185059249E-2</v>
      </c>
    </row>
    <row r="204" spans="1:6" x14ac:dyDescent="0.35">
      <c r="A204" s="50" t="s">
        <v>129</v>
      </c>
      <c r="B204" s="100">
        <f t="shared" si="18"/>
        <v>0.20280065051281654</v>
      </c>
      <c r="C204" s="99">
        <f t="shared" si="18"/>
        <v>0.21155876740771301</v>
      </c>
      <c r="D204" s="99">
        <f t="shared" si="18"/>
        <v>0.13672797843761875</v>
      </c>
      <c r="E204" s="99">
        <f t="shared" si="18"/>
        <v>0.15888080311849154</v>
      </c>
      <c r="F204" s="99">
        <f t="shared" si="18"/>
        <v>0.2282726875000915</v>
      </c>
    </row>
    <row r="205" spans="1:6" x14ac:dyDescent="0.35">
      <c r="A205" s="42" t="s">
        <v>130</v>
      </c>
      <c r="B205" s="100">
        <f t="shared" si="18"/>
        <v>0.20995829272747527</v>
      </c>
      <c r="C205" s="99">
        <f t="shared" si="18"/>
        <v>0.23566183372984545</v>
      </c>
      <c r="D205" s="99">
        <f t="shared" si="18"/>
        <v>0.21091350265436559</v>
      </c>
      <c r="E205" s="99">
        <f t="shared" si="18"/>
        <v>0.19988470321883894</v>
      </c>
      <c r="F205" s="99">
        <f t="shared" si="18"/>
        <v>0.21105211935400667</v>
      </c>
    </row>
    <row r="206" spans="1:6" x14ac:dyDescent="0.35">
      <c r="A206" s="42" t="s">
        <v>131</v>
      </c>
      <c r="B206" s="100">
        <f t="shared" si="18"/>
        <v>0.19114728965592906</v>
      </c>
      <c r="C206" s="99">
        <f t="shared" si="18"/>
        <v>0.21478435095670936</v>
      </c>
      <c r="D206" s="99">
        <f t="shared" si="18"/>
        <v>0.18276541680872144</v>
      </c>
      <c r="E206" s="99">
        <f t="shared" si="18"/>
        <v>0.21813552457256746</v>
      </c>
      <c r="F206" s="99">
        <f t="shared" si="18"/>
        <v>0.17876773590925774</v>
      </c>
    </row>
    <row r="207" spans="1:6" x14ac:dyDescent="0.35">
      <c r="A207" s="43" t="s">
        <v>132</v>
      </c>
      <c r="B207" s="100">
        <f t="shared" si="18"/>
        <v>0.15708179890693574</v>
      </c>
      <c r="C207" s="116">
        <f t="shared" si="18"/>
        <v>0.18791494757331548</v>
      </c>
      <c r="D207" s="116">
        <f t="shared" si="18"/>
        <v>0.17979642590232231</v>
      </c>
      <c r="E207" s="116">
        <f t="shared" si="18"/>
        <v>0.18386306922485135</v>
      </c>
      <c r="F207" s="116">
        <f t="shared" si="18"/>
        <v>0.13987768298239889</v>
      </c>
    </row>
    <row r="208" spans="1:6" x14ac:dyDescent="0.35">
      <c r="A208" s="42"/>
      <c r="B208" s="124"/>
      <c r="C208" s="95"/>
      <c r="D208" s="95"/>
      <c r="E208" s="95"/>
      <c r="F208" s="95"/>
    </row>
    <row r="209" spans="1:6" ht="15" thickBot="1" x14ac:dyDescent="0.4">
      <c r="A209" s="42"/>
      <c r="B209" s="124"/>
      <c r="C209" s="95"/>
      <c r="D209" s="95"/>
      <c r="E209" s="95"/>
      <c r="F209" s="95"/>
    </row>
    <row r="210" spans="1:6" ht="18.5" thickBot="1" x14ac:dyDescent="0.45">
      <c r="A210" s="177" t="s">
        <v>218</v>
      </c>
      <c r="B210" s="178"/>
      <c r="C210" s="178"/>
      <c r="D210" s="178"/>
      <c r="E210" s="178"/>
      <c r="F210" s="178"/>
    </row>
    <row r="211" spans="1:6" ht="16" thickBot="1" x14ac:dyDescent="0.4">
      <c r="A211" s="4"/>
      <c r="B211" s="5" t="s">
        <v>0</v>
      </c>
      <c r="C211" s="6" t="s">
        <v>120</v>
      </c>
      <c r="D211" s="6" t="s">
        <v>121</v>
      </c>
      <c r="E211" s="6" t="s">
        <v>122</v>
      </c>
      <c r="F211" s="6" t="s">
        <v>123</v>
      </c>
    </row>
    <row r="212" spans="1:6" ht="16" thickBot="1" x14ac:dyDescent="0.4">
      <c r="A212" s="48" t="s">
        <v>1</v>
      </c>
      <c r="B212" s="51"/>
      <c r="C212" s="52"/>
      <c r="D212" s="52"/>
      <c r="E212" s="52"/>
      <c r="F212" s="52"/>
    </row>
    <row r="213" spans="1:6" x14ac:dyDescent="0.35">
      <c r="A213" s="41" t="s">
        <v>33</v>
      </c>
      <c r="B213" s="11">
        <v>21061.646484375</v>
      </c>
      <c r="C213" s="12">
        <v>1537.487548828125</v>
      </c>
      <c r="D213" s="12">
        <v>1709.4805908203125</v>
      </c>
      <c r="E213" s="12">
        <v>5357.68994140625</v>
      </c>
      <c r="F213" s="12">
        <v>12456.98828125</v>
      </c>
    </row>
    <row r="214" spans="1:6" x14ac:dyDescent="0.35">
      <c r="A214" s="42" t="s">
        <v>27</v>
      </c>
      <c r="B214" s="11">
        <v>11953.6494140625</v>
      </c>
      <c r="C214" s="12">
        <v>966.3516845703125</v>
      </c>
      <c r="D214" s="12">
        <v>1248.8114013671875</v>
      </c>
      <c r="E214" s="12">
        <v>3535.750244140625</v>
      </c>
      <c r="F214" s="12">
        <v>6202.73583984375</v>
      </c>
    </row>
    <row r="215" spans="1:6" x14ac:dyDescent="0.35">
      <c r="A215" s="42" t="s">
        <v>28</v>
      </c>
      <c r="B215" s="11">
        <v>5391.109375</v>
      </c>
      <c r="C215" s="12">
        <v>262.857177734375</v>
      </c>
      <c r="D215" s="12">
        <v>503.54983520507813</v>
      </c>
      <c r="E215" s="12">
        <v>1119.63720703125</v>
      </c>
      <c r="F215" s="12">
        <v>3505.065185546875</v>
      </c>
    </row>
    <row r="216" spans="1:6" x14ac:dyDescent="0.35">
      <c r="A216" s="42" t="s">
        <v>29</v>
      </c>
      <c r="B216" s="11">
        <v>3641.356201171875</v>
      </c>
      <c r="C216" s="12">
        <v>344.34307861328125</v>
      </c>
      <c r="D216" s="12">
        <v>185.87982177734375</v>
      </c>
      <c r="E216" s="12">
        <v>863.96923828125</v>
      </c>
      <c r="F216" s="12">
        <v>2247.1640625</v>
      </c>
    </row>
    <row r="217" spans="1:6" x14ac:dyDescent="0.35">
      <c r="A217" s="42" t="s">
        <v>133</v>
      </c>
      <c r="B217" s="11">
        <v>1020.28857421875</v>
      </c>
      <c r="C217" s="12">
        <v>108.0167236328125</v>
      </c>
      <c r="D217" s="12">
        <v>71.130699157714844</v>
      </c>
      <c r="E217" s="12">
        <v>285.61044311523438</v>
      </c>
      <c r="F217" s="12">
        <v>555.53070068359375</v>
      </c>
    </row>
    <row r="218" spans="1:6" x14ac:dyDescent="0.35">
      <c r="A218" s="42" t="s">
        <v>134</v>
      </c>
      <c r="B218" s="11">
        <v>838.13970947265625</v>
      </c>
      <c r="C218" s="12">
        <v>109.57718658447266</v>
      </c>
      <c r="D218" s="12">
        <v>29.882543563842773</v>
      </c>
      <c r="E218" s="12">
        <v>130.80844116210938</v>
      </c>
      <c r="F218" s="12">
        <v>567.87152099609375</v>
      </c>
    </row>
    <row r="219" spans="1:6" x14ac:dyDescent="0.35">
      <c r="A219" s="42" t="s">
        <v>135</v>
      </c>
      <c r="B219" s="11">
        <v>998.2171630859375</v>
      </c>
      <c r="C219" s="12">
        <v>99.261154174804688</v>
      </c>
      <c r="D219" s="12">
        <v>29.882543563842773</v>
      </c>
      <c r="E219" s="12">
        <v>223.63859558105469</v>
      </c>
      <c r="F219" s="12">
        <v>645.43487548828125</v>
      </c>
    </row>
    <row r="220" spans="1:6" ht="15" thickBot="1" x14ac:dyDescent="0.4">
      <c r="A220" s="42" t="s">
        <v>30</v>
      </c>
      <c r="B220" s="11">
        <v>1112.3984375</v>
      </c>
      <c r="C220" s="12">
        <v>64.289382934570313</v>
      </c>
      <c r="D220" s="12">
        <v>160.7783203125</v>
      </c>
      <c r="E220" s="12">
        <v>130.80844116210938</v>
      </c>
      <c r="F220" s="12">
        <v>756.522216796875</v>
      </c>
    </row>
    <row r="221" spans="1:6" ht="16" thickBot="1" x14ac:dyDescent="0.4">
      <c r="A221" s="48" t="s">
        <v>320</v>
      </c>
      <c r="B221" s="58"/>
      <c r="C221" s="59"/>
      <c r="D221" s="59"/>
      <c r="E221" s="59"/>
      <c r="F221" s="59"/>
    </row>
    <row r="222" spans="1:6" x14ac:dyDescent="0.35">
      <c r="A222" s="3" t="s">
        <v>33</v>
      </c>
      <c r="B222" s="100">
        <v>1</v>
      </c>
      <c r="C222" s="99">
        <v>1</v>
      </c>
      <c r="D222" s="99">
        <v>1</v>
      </c>
      <c r="E222" s="99">
        <v>1</v>
      </c>
      <c r="F222" s="99">
        <v>1</v>
      </c>
    </row>
    <row r="223" spans="1:6" x14ac:dyDescent="0.35">
      <c r="A223" s="42" t="s">
        <v>27</v>
      </c>
      <c r="B223" s="100">
        <f t="shared" ref="B223:F229" si="19">B214/B$213</f>
        <v>0.56755531543702209</v>
      </c>
      <c r="C223" s="99">
        <f t="shared" si="19"/>
        <v>0.62852651086954625</v>
      </c>
      <c r="D223" s="99">
        <f t="shared" si="19"/>
        <v>0.73052095944998829</v>
      </c>
      <c r="E223" s="99">
        <f t="shared" si="19"/>
        <v>0.65993931765535974</v>
      </c>
      <c r="F223" s="99">
        <f t="shared" si="19"/>
        <v>0.49793222083864197</v>
      </c>
    </row>
    <row r="224" spans="1:6" x14ac:dyDescent="0.35">
      <c r="A224" s="42" t="s">
        <v>28</v>
      </c>
      <c r="B224" s="100">
        <f t="shared" si="19"/>
        <v>0.25596808772759061</v>
      </c>
      <c r="C224" s="99">
        <f t="shared" si="19"/>
        <v>0.17096540257169893</v>
      </c>
      <c r="D224" s="99">
        <f t="shared" si="19"/>
        <v>0.29456306079699002</v>
      </c>
      <c r="E224" s="99">
        <f t="shared" si="19"/>
        <v>0.20897760401890209</v>
      </c>
      <c r="F224" s="99">
        <f t="shared" si="19"/>
        <v>0.28137340313811054</v>
      </c>
    </row>
    <row r="225" spans="1:6" x14ac:dyDescent="0.35">
      <c r="A225" s="42" t="s">
        <v>29</v>
      </c>
      <c r="B225" s="100">
        <f t="shared" si="19"/>
        <v>0.17289038650768768</v>
      </c>
      <c r="C225" s="99">
        <f t="shared" si="19"/>
        <v>0.22396479169911976</v>
      </c>
      <c r="D225" s="99">
        <f t="shared" si="19"/>
        <v>0.10873467810953462</v>
      </c>
      <c r="E225" s="99">
        <f t="shared" si="19"/>
        <v>0.1612577897806608</v>
      </c>
      <c r="F225" s="99">
        <f t="shared" si="19"/>
        <v>0.1803938489596546</v>
      </c>
    </row>
    <row r="226" spans="1:6" x14ac:dyDescent="0.35">
      <c r="A226" s="42" t="s">
        <v>133</v>
      </c>
      <c r="B226" s="100">
        <f t="shared" si="19"/>
        <v>4.844296361045046E-2</v>
      </c>
      <c r="C226" s="99">
        <f t="shared" si="19"/>
        <v>7.0255348549094265E-2</v>
      </c>
      <c r="D226" s="99">
        <f t="shared" si="19"/>
        <v>4.1609538908881097E-2</v>
      </c>
      <c r="E226" s="99">
        <f t="shared" si="19"/>
        <v>5.3308505389221772E-2</v>
      </c>
      <c r="F226" s="99">
        <f t="shared" si="19"/>
        <v>4.4595907786135355E-2</v>
      </c>
    </row>
    <row r="227" spans="1:6" x14ac:dyDescent="0.35">
      <c r="A227" s="42" t="s">
        <v>134</v>
      </c>
      <c r="B227" s="100">
        <f t="shared" si="19"/>
        <v>3.9794595835346815E-2</v>
      </c>
      <c r="C227" s="99">
        <f t="shared" si="19"/>
        <v>7.1270292021546791E-2</v>
      </c>
      <c r="D227" s="99">
        <f t="shared" si="19"/>
        <v>1.7480481337026069E-2</v>
      </c>
      <c r="E227" s="99">
        <f t="shared" si="19"/>
        <v>2.4415082356888995E-2</v>
      </c>
      <c r="F227" s="99">
        <f t="shared" si="19"/>
        <v>4.5586582260083053E-2</v>
      </c>
    </row>
    <row r="228" spans="1:6" x14ac:dyDescent="0.35">
      <c r="A228" s="42" t="s">
        <v>135</v>
      </c>
      <c r="B228" s="100">
        <f t="shared" si="19"/>
        <v>4.7395020319350847E-2</v>
      </c>
      <c r="C228" s="99">
        <f t="shared" si="19"/>
        <v>6.456062310908578E-2</v>
      </c>
      <c r="D228" s="99">
        <f t="shared" si="19"/>
        <v>1.7480481337026069E-2</v>
      </c>
      <c r="E228" s="99">
        <f t="shared" si="19"/>
        <v>4.174160842207221E-2</v>
      </c>
      <c r="F228" s="99">
        <f t="shared" si="19"/>
        <v>5.1813075593863764E-2</v>
      </c>
    </row>
    <row r="229" spans="1:6" x14ac:dyDescent="0.35">
      <c r="A229" s="43" t="s">
        <v>30</v>
      </c>
      <c r="B229" s="115">
        <f t="shared" si="19"/>
        <v>5.2816309414615556E-2</v>
      </c>
      <c r="C229" s="116">
        <f t="shared" si="19"/>
        <v>4.1814571430885253E-2</v>
      </c>
      <c r="D229" s="116">
        <f t="shared" si="19"/>
        <v>9.4050977341221989E-2</v>
      </c>
      <c r="E229" s="116">
        <f t="shared" si="19"/>
        <v>2.4415082356888995E-2</v>
      </c>
      <c r="F229" s="116">
        <f t="shared" si="19"/>
        <v>6.073074805212561E-2</v>
      </c>
    </row>
    <row r="230" spans="1:6" x14ac:dyDescent="0.35">
      <c r="A230" s="42"/>
      <c r="B230" s="134"/>
      <c r="C230" s="94"/>
      <c r="D230" s="94"/>
      <c r="E230" s="94"/>
      <c r="F230" s="94"/>
    </row>
    <row r="231" spans="1:6" ht="15" thickBot="1" x14ac:dyDescent="0.4">
      <c r="A231" s="42"/>
      <c r="B231" s="134"/>
      <c r="C231" s="94"/>
      <c r="D231" s="94"/>
      <c r="E231" s="94"/>
      <c r="F231" s="94"/>
    </row>
    <row r="232" spans="1:6" ht="18.5" thickBot="1" x14ac:dyDescent="0.45">
      <c r="A232" s="177" t="s">
        <v>219</v>
      </c>
      <c r="B232" s="178"/>
      <c r="C232" s="178"/>
      <c r="D232" s="178"/>
      <c r="E232" s="178"/>
      <c r="F232" s="178"/>
    </row>
    <row r="233" spans="1:6" ht="16" thickBot="1" x14ac:dyDescent="0.4">
      <c r="A233" s="4"/>
      <c r="B233" s="5" t="s">
        <v>0</v>
      </c>
      <c r="C233" s="6" t="s">
        <v>120</v>
      </c>
      <c r="D233" s="6" t="s">
        <v>121</v>
      </c>
      <c r="E233" s="6" t="s">
        <v>122</v>
      </c>
      <c r="F233" s="6" t="s">
        <v>123</v>
      </c>
    </row>
    <row r="234" spans="1:6" ht="16" thickBot="1" x14ac:dyDescent="0.4">
      <c r="A234" s="48" t="s">
        <v>1</v>
      </c>
      <c r="B234" s="51"/>
      <c r="C234" s="52"/>
      <c r="D234" s="52"/>
      <c r="E234" s="52"/>
      <c r="F234" s="52"/>
    </row>
    <row r="235" spans="1:6" x14ac:dyDescent="0.35">
      <c r="A235" s="3" t="s">
        <v>33</v>
      </c>
      <c r="B235" s="11">
        <v>21061.646484375</v>
      </c>
      <c r="C235" s="12">
        <v>1537.487548828125</v>
      </c>
      <c r="D235" s="12">
        <v>1709.4805908203125</v>
      </c>
      <c r="E235" s="12">
        <v>5357.68994140625</v>
      </c>
      <c r="F235" s="12">
        <v>12456.98828125</v>
      </c>
    </row>
    <row r="236" spans="1:6" x14ac:dyDescent="0.35">
      <c r="A236" s="42" t="s">
        <v>31</v>
      </c>
      <c r="B236" s="11">
        <v>15848.916015625</v>
      </c>
      <c r="C236" s="12">
        <v>1230.3406982421875</v>
      </c>
      <c r="D236" s="12">
        <v>1328.95361328125</v>
      </c>
      <c r="E236" s="12">
        <v>4541.5419921875</v>
      </c>
      <c r="F236" s="12">
        <v>8748.0791015625</v>
      </c>
    </row>
    <row r="237" spans="1:6" ht="15" thickBot="1" x14ac:dyDescent="0.4">
      <c r="A237" s="42" t="s">
        <v>32</v>
      </c>
      <c r="B237" s="11">
        <f>B235-B236</f>
        <v>5212.73046875</v>
      </c>
      <c r="C237" s="12">
        <f>C235-C236</f>
        <v>307.1468505859375</v>
      </c>
      <c r="D237" s="12">
        <f t="shared" ref="D237:F237" si="20">D235-D236</f>
        <v>380.5269775390625</v>
      </c>
      <c r="E237" s="12">
        <f t="shared" si="20"/>
        <v>816.14794921875</v>
      </c>
      <c r="F237" s="12">
        <f t="shared" si="20"/>
        <v>3708.9091796875</v>
      </c>
    </row>
    <row r="238" spans="1:6" ht="16" thickBot="1" x14ac:dyDescent="0.4">
      <c r="A238" s="48" t="s">
        <v>320</v>
      </c>
      <c r="B238" s="24"/>
      <c r="C238" s="25"/>
      <c r="D238" s="25"/>
      <c r="E238" s="25"/>
      <c r="F238" s="25"/>
    </row>
    <row r="239" spans="1:6" x14ac:dyDescent="0.35">
      <c r="A239" s="3" t="s">
        <v>33</v>
      </c>
      <c r="B239" s="100">
        <v>1</v>
      </c>
      <c r="C239" s="99">
        <v>1</v>
      </c>
      <c r="D239" s="99">
        <v>1</v>
      </c>
      <c r="E239" s="99">
        <v>1</v>
      </c>
      <c r="F239" s="99">
        <v>1</v>
      </c>
    </row>
    <row r="240" spans="1:6" x14ac:dyDescent="0.35">
      <c r="A240" s="13" t="s">
        <v>31</v>
      </c>
      <c r="B240" s="100">
        <f>B236/B235</f>
        <v>0.75250128366663227</v>
      </c>
      <c r="C240" s="99">
        <f>C236/C235</f>
        <v>0.80022807285818653</v>
      </c>
      <c r="D240" s="99">
        <f t="shared" ref="D240:F240" si="21">D236/D235</f>
        <v>0.77740199006502753</v>
      </c>
      <c r="E240" s="99">
        <f t="shared" si="21"/>
        <v>0.84766793932749807</v>
      </c>
      <c r="F240" s="99">
        <f t="shared" si="21"/>
        <v>0.70226277042661478</v>
      </c>
    </row>
    <row r="241" spans="1:6" x14ac:dyDescent="0.35">
      <c r="A241" s="47" t="s">
        <v>32</v>
      </c>
      <c r="B241" s="115">
        <f>B237/B235</f>
        <v>0.24749871633336773</v>
      </c>
      <c r="C241" s="116">
        <f t="shared" ref="C241" si="22">C237/C235</f>
        <v>0.19977192714181344</v>
      </c>
      <c r="D241" s="116">
        <f>D237/D235</f>
        <v>0.22259800993497245</v>
      </c>
      <c r="E241" s="116">
        <f t="shared" ref="E241:F241" si="23">E237/E235</f>
        <v>0.15233206067250191</v>
      </c>
      <c r="F241" s="116">
        <f t="shared" si="23"/>
        <v>0.29773722957338516</v>
      </c>
    </row>
    <row r="242" spans="1:6" x14ac:dyDescent="0.35">
      <c r="A242" s="13"/>
      <c r="B242" s="134"/>
      <c r="C242" s="94"/>
      <c r="D242" s="94"/>
      <c r="E242" s="94"/>
      <c r="F242" s="94"/>
    </row>
    <row r="243" spans="1:6" ht="15" thickBot="1" x14ac:dyDescent="0.4">
      <c r="A243" s="13"/>
      <c r="B243" s="124"/>
      <c r="C243" s="95"/>
      <c r="D243" s="95"/>
      <c r="E243" s="95"/>
      <c r="F243" s="95"/>
    </row>
    <row r="244" spans="1:6" ht="18.5" thickBot="1" x14ac:dyDescent="0.45">
      <c r="A244" s="177" t="s">
        <v>220</v>
      </c>
      <c r="B244" s="178"/>
      <c r="C244" s="178"/>
      <c r="D244" s="178"/>
      <c r="E244" s="178"/>
      <c r="F244" s="178"/>
    </row>
    <row r="245" spans="1:6" ht="16" thickBot="1" x14ac:dyDescent="0.4">
      <c r="A245"/>
      <c r="B245" s="5" t="s">
        <v>0</v>
      </c>
      <c r="C245" s="6" t="s">
        <v>120</v>
      </c>
      <c r="D245" s="6" t="s">
        <v>121</v>
      </c>
      <c r="E245" s="6" t="s">
        <v>122</v>
      </c>
      <c r="F245" s="6" t="s">
        <v>123</v>
      </c>
    </row>
    <row r="246" spans="1:6" ht="15.5" x14ac:dyDescent="0.35">
      <c r="A246" s="63" t="s">
        <v>1</v>
      </c>
      <c r="B246" s="62"/>
      <c r="C246" s="64"/>
      <c r="D246" s="64"/>
      <c r="E246" s="64"/>
      <c r="F246" s="64"/>
    </row>
    <row r="247" spans="1:6" x14ac:dyDescent="0.35">
      <c r="A247" s="3" t="s">
        <v>33</v>
      </c>
      <c r="B247" s="11">
        <v>21061.646484375</v>
      </c>
      <c r="C247" s="12">
        <v>1537.487548828125</v>
      </c>
      <c r="D247" s="12">
        <v>1709.4805908203125</v>
      </c>
      <c r="E247" s="12">
        <v>5357.68994140625</v>
      </c>
      <c r="F247" s="12">
        <v>12456.98828125</v>
      </c>
    </row>
    <row r="248" spans="1:6" s="135" customFormat="1" x14ac:dyDescent="0.35">
      <c r="A248" s="42" t="s">
        <v>35</v>
      </c>
      <c r="B248" s="11">
        <v>1300.49560546875</v>
      </c>
      <c r="C248" s="12">
        <v>111.40990447998047</v>
      </c>
      <c r="D248" s="12">
        <v>112.26364898681641</v>
      </c>
      <c r="E248" s="12">
        <v>332.640625</v>
      </c>
      <c r="F248" s="12">
        <v>744.181396484375</v>
      </c>
    </row>
    <row r="249" spans="1:6" s="135" customFormat="1" x14ac:dyDescent="0.35">
      <c r="A249" s="42" t="s">
        <v>38</v>
      </c>
      <c r="B249" s="11">
        <v>2415.31298828125</v>
      </c>
      <c r="C249" s="12">
        <v>394.81076049804688</v>
      </c>
      <c r="D249" s="12">
        <v>252.30270385742188</v>
      </c>
      <c r="E249" s="12">
        <v>546.334716796875</v>
      </c>
      <c r="F249" s="12">
        <v>1221.86474609375</v>
      </c>
    </row>
    <row r="250" spans="1:6" s="135" customFormat="1" x14ac:dyDescent="0.35">
      <c r="A250" s="42" t="s">
        <v>39</v>
      </c>
      <c r="B250" s="11">
        <v>4034.4482421875</v>
      </c>
      <c r="C250" s="12">
        <v>446.35760498046875</v>
      </c>
      <c r="D250" s="12">
        <v>587.4658203125</v>
      </c>
      <c r="E250" s="12">
        <v>1006.7409057617188</v>
      </c>
      <c r="F250" s="12">
        <v>1993.8839111328125</v>
      </c>
    </row>
    <row r="251" spans="1:6" x14ac:dyDescent="0.35">
      <c r="A251" s="42" t="s">
        <v>36</v>
      </c>
      <c r="B251" s="11">
        <v>4840.02392578125</v>
      </c>
      <c r="C251" s="12">
        <v>411.0152587890625</v>
      </c>
      <c r="D251" s="12">
        <v>209.04605102539063</v>
      </c>
      <c r="E251" s="12">
        <v>902.904541015625</v>
      </c>
      <c r="F251" s="12">
        <v>3317.05810546875</v>
      </c>
    </row>
    <row r="252" spans="1:6" ht="15" thickBot="1" x14ac:dyDescent="0.4">
      <c r="A252" s="42" t="s">
        <v>37</v>
      </c>
      <c r="B252" s="11">
        <v>13227.9306640625</v>
      </c>
      <c r="C252" s="12">
        <v>1078.6661376953125</v>
      </c>
      <c r="D252" s="12">
        <v>1141.482177734375</v>
      </c>
      <c r="E252" s="12">
        <v>4061.5087890625</v>
      </c>
      <c r="F252" s="12">
        <v>6946.2734375</v>
      </c>
    </row>
    <row r="253" spans="1:6" ht="16" thickBot="1" x14ac:dyDescent="0.4">
      <c r="A253" s="48" t="s">
        <v>320</v>
      </c>
      <c r="B253" s="51"/>
      <c r="C253" s="57"/>
      <c r="D253" s="57"/>
      <c r="E253" s="57"/>
      <c r="F253" s="57"/>
    </row>
    <row r="254" spans="1:6" x14ac:dyDescent="0.35">
      <c r="A254" s="3" t="s">
        <v>33</v>
      </c>
      <c r="B254" s="91">
        <v>1</v>
      </c>
      <c r="C254" s="92">
        <v>1</v>
      </c>
      <c r="D254" s="92">
        <v>1</v>
      </c>
      <c r="E254" s="92">
        <v>1</v>
      </c>
      <c r="F254" s="92">
        <v>1</v>
      </c>
    </row>
    <row r="255" spans="1:6" x14ac:dyDescent="0.35">
      <c r="A255" s="13" t="s">
        <v>35</v>
      </c>
      <c r="B255" s="100">
        <f>B248/B$247</f>
        <v>6.1747100656805179E-2</v>
      </c>
      <c r="C255" s="99">
        <f t="shared" ref="C255:F255" si="24">C248/C$247</f>
        <v>7.246231331427512E-2</v>
      </c>
      <c r="D255" s="99">
        <f t="shared" si="24"/>
        <v>6.5671204218203785E-2</v>
      </c>
      <c r="E255" s="99">
        <f t="shared" si="24"/>
        <v>6.2086576236752282E-2</v>
      </c>
      <c r="F255" s="99">
        <f t="shared" si="24"/>
        <v>5.9740073578177913E-2</v>
      </c>
    </row>
    <row r="256" spans="1:6" x14ac:dyDescent="0.35">
      <c r="A256" s="13" t="s">
        <v>38</v>
      </c>
      <c r="B256" s="100">
        <f t="shared" ref="B256:B259" si="25">B249/B$247</f>
        <v>0.11467826079376547</v>
      </c>
      <c r="C256" s="99">
        <f t="shared" ref="C256:F256" si="26">C249/C$247</f>
        <v>0.2567895660676876</v>
      </c>
      <c r="D256" s="99">
        <f t="shared" si="26"/>
        <v>0.14759027111056683</v>
      </c>
      <c r="E256" s="99">
        <f t="shared" si="26"/>
        <v>0.10197206683697653</v>
      </c>
      <c r="F256" s="99">
        <f t="shared" si="26"/>
        <v>9.8086689856879405E-2</v>
      </c>
    </row>
    <row r="257" spans="1:6" x14ac:dyDescent="0.35">
      <c r="A257" s="13" t="s">
        <v>39</v>
      </c>
      <c r="B257" s="100">
        <f t="shared" si="25"/>
        <v>0.19155426643308895</v>
      </c>
      <c r="C257" s="99">
        <f t="shared" ref="C257:F257" si="27">C250/C$247</f>
        <v>0.29031624049292826</v>
      </c>
      <c r="D257" s="99">
        <f t="shared" si="27"/>
        <v>0.34365164686110783</v>
      </c>
      <c r="E257" s="99">
        <f t="shared" si="27"/>
        <v>0.18790577968710825</v>
      </c>
      <c r="F257" s="99">
        <f t="shared" si="27"/>
        <v>0.16006147442026297</v>
      </c>
    </row>
    <row r="258" spans="1:6" x14ac:dyDescent="0.35">
      <c r="A258" s="13" t="s">
        <v>36</v>
      </c>
      <c r="B258" s="100">
        <f t="shared" si="25"/>
        <v>0.22980273310407701</v>
      </c>
      <c r="C258" s="99">
        <f t="shared" ref="C258:F258" si="28">C251/C$247</f>
        <v>0.26732916250433303</v>
      </c>
      <c r="D258" s="99">
        <f t="shared" si="28"/>
        <v>0.12228629687165833</v>
      </c>
      <c r="E258" s="99">
        <f t="shared" si="28"/>
        <v>0.16852497081580589</v>
      </c>
      <c r="F258" s="99">
        <f t="shared" si="28"/>
        <v>0.26628090438693891</v>
      </c>
    </row>
    <row r="259" spans="1:6" x14ac:dyDescent="0.35">
      <c r="A259" s="47" t="s">
        <v>37</v>
      </c>
      <c r="B259" s="100">
        <f t="shared" si="25"/>
        <v>0.62805776717769446</v>
      </c>
      <c r="C259" s="116">
        <f t="shared" ref="C259:F259" si="29">C252/C$247</f>
        <v>0.70157715327026438</v>
      </c>
      <c r="D259" s="116">
        <f t="shared" si="29"/>
        <v>0.66773626086425619</v>
      </c>
      <c r="E259" s="116">
        <f t="shared" si="29"/>
        <v>0.75807089127603799</v>
      </c>
      <c r="F259" s="116">
        <f t="shared" si="29"/>
        <v>0.55762061267693308</v>
      </c>
    </row>
    <row r="260" spans="1:6" x14ac:dyDescent="0.35">
      <c r="A260" s="13"/>
      <c r="B260" s="124"/>
      <c r="C260" s="95"/>
      <c r="D260" s="95"/>
      <c r="E260" s="95"/>
      <c r="F260" s="95"/>
    </row>
    <row r="261" spans="1:6" ht="15" thickBot="1" x14ac:dyDescent="0.4">
      <c r="A261" s="13"/>
      <c r="B261" s="124"/>
      <c r="C261" s="95"/>
      <c r="D261" s="95"/>
      <c r="E261" s="95"/>
      <c r="F261" s="95"/>
    </row>
    <row r="262" spans="1:6" ht="18.5" thickBot="1" x14ac:dyDescent="0.45">
      <c r="A262" s="177" t="s">
        <v>221</v>
      </c>
      <c r="B262" s="178"/>
      <c r="C262" s="178"/>
      <c r="D262" s="178"/>
      <c r="E262" s="178"/>
      <c r="F262" s="178"/>
    </row>
    <row r="263" spans="1:6" ht="16" thickBot="1" x14ac:dyDescent="0.4">
      <c r="A263" s="4"/>
      <c r="B263" s="5" t="s">
        <v>0</v>
      </c>
      <c r="C263" s="6" t="s">
        <v>120</v>
      </c>
      <c r="D263" s="6" t="s">
        <v>121</v>
      </c>
      <c r="E263" s="6" t="s">
        <v>122</v>
      </c>
      <c r="F263" s="6" t="s">
        <v>123</v>
      </c>
    </row>
    <row r="264" spans="1:6" ht="16" thickBot="1" x14ac:dyDescent="0.4">
      <c r="A264" s="7" t="s">
        <v>1</v>
      </c>
      <c r="B264" s="51"/>
      <c r="C264" s="52"/>
      <c r="D264" s="52"/>
      <c r="E264" s="52"/>
      <c r="F264" s="52"/>
    </row>
    <row r="265" spans="1:6" x14ac:dyDescent="0.35">
      <c r="A265" s="119" t="s">
        <v>222</v>
      </c>
      <c r="B265" s="11">
        <v>5593.60107421875</v>
      </c>
      <c r="C265" s="12">
        <v>298.57470703125</v>
      </c>
      <c r="D265" s="12">
        <v>142.14619445800781</v>
      </c>
      <c r="E265" s="12">
        <v>1181.5445556640625</v>
      </c>
      <c r="F265" s="12">
        <v>3971.33544921875</v>
      </c>
    </row>
    <row r="266" spans="1:6" x14ac:dyDescent="0.35">
      <c r="A266" s="120" t="s">
        <v>223</v>
      </c>
      <c r="B266" s="11">
        <v>18807.650390625</v>
      </c>
      <c r="C266" s="12">
        <v>1233.9669189453125</v>
      </c>
      <c r="D266" s="12">
        <v>2065.697265625</v>
      </c>
      <c r="E266" s="12">
        <v>6481.7119140625</v>
      </c>
      <c r="F266" s="12">
        <v>9026.2744140625</v>
      </c>
    </row>
    <row r="267" spans="1:6" x14ac:dyDescent="0.35">
      <c r="A267" s="119" t="s">
        <v>224</v>
      </c>
      <c r="B267" s="11">
        <v>5598.63330078125</v>
      </c>
      <c r="C267" s="12">
        <v>320.88742065429688</v>
      </c>
      <c r="D267" s="12">
        <v>181.40240478515625</v>
      </c>
      <c r="E267" s="12">
        <v>1220.9029541015625</v>
      </c>
      <c r="F267" s="12">
        <v>3875.440673828125</v>
      </c>
    </row>
    <row r="268" spans="1:6" ht="15" thickBot="1" x14ac:dyDescent="0.4">
      <c r="A268" s="120" t="s">
        <v>225</v>
      </c>
      <c r="B268" s="11">
        <v>19548.49609375</v>
      </c>
      <c r="C268" s="12">
        <v>1348.4608154296875</v>
      </c>
      <c r="D268" s="12">
        <v>2148.193603515625</v>
      </c>
      <c r="E268" s="12">
        <v>6553.59130859375</v>
      </c>
      <c r="F268" s="12">
        <v>9498.2509765625</v>
      </c>
    </row>
    <row r="269" spans="1:6" ht="16" thickBot="1" x14ac:dyDescent="0.4">
      <c r="A269" s="7" t="s">
        <v>286</v>
      </c>
      <c r="B269" s="51"/>
      <c r="C269" s="52"/>
      <c r="D269" s="52"/>
      <c r="E269" s="52"/>
      <c r="F269" s="52"/>
    </row>
    <row r="270" spans="1:6" x14ac:dyDescent="0.35">
      <c r="A270" s="119" t="s">
        <v>222</v>
      </c>
      <c r="B270" s="100">
        <f>B265/B$5</f>
        <v>9.8091150680877412E-2</v>
      </c>
      <c r="C270" s="99">
        <f t="shared" ref="C270:F270" si="30">C265/C$5</f>
        <v>7.7997570132725763E-2</v>
      </c>
      <c r="D270" s="99">
        <f t="shared" si="30"/>
        <v>3.1016834736402703E-2</v>
      </c>
      <c r="E270" s="99">
        <f t="shared" si="30"/>
        <v>8.4611502575742487E-2</v>
      </c>
      <c r="F270" s="99">
        <f t="shared" si="30"/>
        <v>0.11461516495039376</v>
      </c>
    </row>
    <row r="271" spans="1:6" x14ac:dyDescent="0.35">
      <c r="A271" s="120" t="s">
        <v>223</v>
      </c>
      <c r="B271" s="100">
        <f t="shared" ref="B271:B273" si="31">B266/B$5</f>
        <v>0.32981688253085323</v>
      </c>
      <c r="C271" s="99">
        <f t="shared" ref="C271:F271" si="32">C266/C$5</f>
        <v>0.32235289539052281</v>
      </c>
      <c r="D271" s="99">
        <f t="shared" si="32"/>
        <v>0.45074291962320007</v>
      </c>
      <c r="E271" s="99">
        <f t="shared" si="32"/>
        <v>0.46416140778007969</v>
      </c>
      <c r="F271" s="99">
        <f t="shared" si="32"/>
        <v>0.26050378873404179</v>
      </c>
    </row>
    <row r="272" spans="1:6" x14ac:dyDescent="0.35">
      <c r="A272" s="119" t="s">
        <v>224</v>
      </c>
      <c r="B272" s="100">
        <f t="shared" si="31"/>
        <v>9.8179397391261816E-2</v>
      </c>
      <c r="C272" s="99">
        <f t="shared" ref="C272:F272" si="33">C267/C$5</f>
        <v>8.3826387526433774E-2</v>
      </c>
      <c r="D272" s="99">
        <f t="shared" si="33"/>
        <v>3.9582687608772968E-2</v>
      </c>
      <c r="E272" s="99">
        <f t="shared" si="33"/>
        <v>8.7429994028144775E-2</v>
      </c>
      <c r="F272" s="99">
        <f t="shared" si="33"/>
        <v>0.11184758320369452</v>
      </c>
    </row>
    <row r="273" spans="1:6" x14ac:dyDescent="0.35">
      <c r="A273" s="126" t="s">
        <v>225</v>
      </c>
      <c r="B273" s="115">
        <f t="shared" si="31"/>
        <v>0.34280858618155818</v>
      </c>
      <c r="C273" s="116">
        <f t="shared" ref="C273:F273" si="34">C268/C$5</f>
        <v>0.35226248086614187</v>
      </c>
      <c r="D273" s="116">
        <f t="shared" si="34"/>
        <v>0.46874393110626061</v>
      </c>
      <c r="E273" s="116">
        <f t="shared" si="34"/>
        <v>0.46930875795521165</v>
      </c>
      <c r="F273" s="116">
        <f t="shared" si="34"/>
        <v>0.27412532039647014</v>
      </c>
    </row>
    <row r="274" spans="1:6" x14ac:dyDescent="0.35">
      <c r="A274" s="13"/>
      <c r="B274" s="124"/>
      <c r="C274" s="95"/>
      <c r="D274" s="95"/>
      <c r="E274" s="95"/>
      <c r="F274" s="95"/>
    </row>
    <row r="275" spans="1:6" ht="15" thickBot="1" x14ac:dyDescent="0.4">
      <c r="A275" s="13"/>
      <c r="B275" s="124"/>
      <c r="C275" s="95"/>
      <c r="D275" s="95"/>
      <c r="E275" s="95"/>
      <c r="F275" s="95"/>
    </row>
    <row r="276" spans="1:6" ht="18.5" thickBot="1" x14ac:dyDescent="0.45">
      <c r="A276" s="177" t="s">
        <v>226</v>
      </c>
      <c r="B276" s="178"/>
      <c r="C276" s="178"/>
      <c r="D276" s="178"/>
      <c r="E276" s="178"/>
      <c r="F276" s="178"/>
    </row>
    <row r="277" spans="1:6" ht="16" thickBot="1" x14ac:dyDescent="0.4">
      <c r="A277" s="4"/>
      <c r="B277" s="5" t="s">
        <v>0</v>
      </c>
      <c r="C277" s="6" t="s">
        <v>120</v>
      </c>
      <c r="D277" s="6" t="s">
        <v>121</v>
      </c>
      <c r="E277" s="6" t="s">
        <v>122</v>
      </c>
      <c r="F277" s="6" t="s">
        <v>123</v>
      </c>
    </row>
    <row r="278" spans="1:6" ht="16" thickBot="1" x14ac:dyDescent="0.4">
      <c r="A278" s="48" t="s">
        <v>234</v>
      </c>
      <c r="B278" s="51"/>
      <c r="C278" s="52"/>
      <c r="D278" s="52"/>
      <c r="E278" s="52"/>
      <c r="F278" s="52"/>
    </row>
    <row r="279" spans="1:6" x14ac:dyDescent="0.35">
      <c r="A279" s="42" t="s">
        <v>136</v>
      </c>
      <c r="B279" s="11">
        <v>6053.1513671875</v>
      </c>
      <c r="C279" s="12">
        <v>556.805908203125</v>
      </c>
      <c r="D279" s="12">
        <v>450.34530639648438</v>
      </c>
      <c r="E279" s="12">
        <v>1641.550048828125</v>
      </c>
      <c r="F279" s="12">
        <v>3404.449951171875</v>
      </c>
    </row>
    <row r="280" spans="1:6" x14ac:dyDescent="0.35">
      <c r="A280" s="42" t="s">
        <v>137</v>
      </c>
      <c r="B280" s="11">
        <v>3328.519775390625</v>
      </c>
      <c r="C280" s="12">
        <v>328.22317504882813</v>
      </c>
      <c r="D280" s="12">
        <v>218.41970825195313</v>
      </c>
      <c r="E280" s="12">
        <v>513.8135986328125</v>
      </c>
      <c r="F280" s="12">
        <v>2268.063232421875</v>
      </c>
    </row>
    <row r="281" spans="1:6" x14ac:dyDescent="0.35">
      <c r="A281" s="42" t="s">
        <v>139</v>
      </c>
      <c r="B281" s="11">
        <v>6925.76171875</v>
      </c>
      <c r="C281" s="12">
        <v>537.24188232421875</v>
      </c>
      <c r="D281" s="12">
        <v>677.60467529296875</v>
      </c>
      <c r="E281" s="12">
        <v>2065.576416015625</v>
      </c>
      <c r="F281" s="12">
        <v>3645.338623046875</v>
      </c>
    </row>
    <row r="282" spans="1:6" x14ac:dyDescent="0.35">
      <c r="A282" s="42" t="s">
        <v>140</v>
      </c>
      <c r="B282" s="11">
        <v>8702.1630859375</v>
      </c>
      <c r="C282" s="12">
        <v>787.62933349609375</v>
      </c>
      <c r="D282" s="12">
        <v>817.135986328125</v>
      </c>
      <c r="E282" s="12">
        <v>1737.666015625</v>
      </c>
      <c r="F282" s="12">
        <v>5359.732421875</v>
      </c>
    </row>
    <row r="283" spans="1:6" x14ac:dyDescent="0.35">
      <c r="A283" s="42" t="s">
        <v>141</v>
      </c>
      <c r="B283" s="11">
        <v>7325.94287109375</v>
      </c>
      <c r="C283" s="12">
        <v>604.3497314453125</v>
      </c>
      <c r="D283" s="12">
        <v>489.71633911132813</v>
      </c>
      <c r="E283" s="12">
        <v>1580.9359130859375</v>
      </c>
      <c r="F283" s="12">
        <v>4650.94091796875</v>
      </c>
    </row>
    <row r="284" spans="1:6" x14ac:dyDescent="0.35">
      <c r="A284" s="42" t="s">
        <v>142</v>
      </c>
      <c r="B284" s="11">
        <v>16441.392578125</v>
      </c>
      <c r="C284" s="12">
        <v>1420.189697265625</v>
      </c>
      <c r="D284" s="12">
        <v>1732.75927734375</v>
      </c>
      <c r="E284" s="12">
        <v>3765.814697265625</v>
      </c>
      <c r="F284" s="12">
        <v>9522.62890625</v>
      </c>
    </row>
    <row r="285" spans="1:6" x14ac:dyDescent="0.35">
      <c r="A285" s="42" t="s">
        <v>143</v>
      </c>
      <c r="B285" s="11">
        <v>10032.4130859375</v>
      </c>
      <c r="C285" s="12">
        <v>906.51544189453125</v>
      </c>
      <c r="D285" s="12">
        <v>1066.88232421875</v>
      </c>
      <c r="E285" s="12">
        <v>1891.5111083984375</v>
      </c>
      <c r="F285" s="12">
        <v>6167.50390625</v>
      </c>
    </row>
    <row r="286" spans="1:6" x14ac:dyDescent="0.35">
      <c r="A286" s="42" t="s">
        <v>144</v>
      </c>
      <c r="B286" s="11">
        <v>5208.9697265625</v>
      </c>
      <c r="C286" s="12">
        <v>564.65380859375</v>
      </c>
      <c r="D286" s="12">
        <v>498.72784423828125</v>
      </c>
      <c r="E286" s="12">
        <v>1127.9793701171875</v>
      </c>
      <c r="F286" s="12">
        <v>3017.60888671875</v>
      </c>
    </row>
    <row r="287" spans="1:6" ht="15" thickBot="1" x14ac:dyDescent="0.4">
      <c r="A287" s="42" t="s">
        <v>145</v>
      </c>
      <c r="B287" s="11">
        <v>5911.13427734375</v>
      </c>
      <c r="C287" s="12">
        <v>559.7547607421875</v>
      </c>
      <c r="D287" s="12">
        <v>620.61212158203125</v>
      </c>
      <c r="E287" s="12">
        <v>1387.4459228515625</v>
      </c>
      <c r="F287" s="12">
        <v>3343.321533203125</v>
      </c>
    </row>
    <row r="288" spans="1:6" ht="16" thickBot="1" x14ac:dyDescent="0.4">
      <c r="A288" s="7" t="s">
        <v>287</v>
      </c>
      <c r="B288" s="24"/>
      <c r="C288" s="25"/>
      <c r="D288" s="25"/>
      <c r="E288" s="25"/>
      <c r="F288" s="25"/>
    </row>
    <row r="289" spans="1:6" x14ac:dyDescent="0.35">
      <c r="A289" s="42" t="s">
        <v>136</v>
      </c>
      <c r="B289" s="100">
        <f>B279/B$6</f>
        <v>0.1716806158405921</v>
      </c>
      <c r="C289" s="99">
        <f t="shared" ref="C289:F289" si="35">C279/C$6</f>
        <v>0.23562251171770718</v>
      </c>
      <c r="D289" s="99">
        <f t="shared" si="35"/>
        <v>0.15325107458108223</v>
      </c>
      <c r="E289" s="99">
        <f t="shared" si="35"/>
        <v>0.18049825847538936</v>
      </c>
      <c r="F289" s="99">
        <f t="shared" si="35"/>
        <v>0.16318964536636674</v>
      </c>
    </row>
    <row r="290" spans="1:6" x14ac:dyDescent="0.35">
      <c r="A290" s="42" t="s">
        <v>137</v>
      </c>
      <c r="B290" s="100">
        <f t="shared" ref="B290:B297" si="36">B280/B$6</f>
        <v>9.4404102956071184E-2</v>
      </c>
      <c r="C290" s="99">
        <f t="shared" ref="C290:F290" si="37">C280/C$6</f>
        <v>0.1388935853043298</v>
      </c>
      <c r="D290" s="99">
        <f t="shared" si="37"/>
        <v>7.4327531615991996E-2</v>
      </c>
      <c r="E290" s="99">
        <f t="shared" si="37"/>
        <v>5.6496882200090477E-2</v>
      </c>
      <c r="F290" s="99">
        <f t="shared" si="37"/>
        <v>0.10871783691224995</v>
      </c>
    </row>
    <row r="291" spans="1:6" x14ac:dyDescent="0.35">
      <c r="A291" s="42" t="s">
        <v>139</v>
      </c>
      <c r="B291" s="100">
        <f t="shared" si="36"/>
        <v>0.19642975450532246</v>
      </c>
      <c r="C291" s="99">
        <f t="shared" ref="C291:F291" si="38">C281/C$6</f>
        <v>0.22734363958473322</v>
      </c>
      <c r="D291" s="99">
        <f t="shared" si="38"/>
        <v>0.23058671458293992</v>
      </c>
      <c r="E291" s="99">
        <f t="shared" si="38"/>
        <v>0.22712249687715327</v>
      </c>
      <c r="F291" s="99">
        <f t="shared" si="38"/>
        <v>0.17473645542375207</v>
      </c>
    </row>
    <row r="292" spans="1:6" x14ac:dyDescent="0.35">
      <c r="A292" s="42" t="s">
        <v>140</v>
      </c>
      <c r="B292" s="100">
        <f t="shared" si="36"/>
        <v>0.24681238368456285</v>
      </c>
      <c r="C292" s="99">
        <f t="shared" ref="C292:F292" si="39">C282/C$6</f>
        <v>0.33329962762031573</v>
      </c>
      <c r="D292" s="99">
        <f t="shared" si="39"/>
        <v>0.2780687756816716</v>
      </c>
      <c r="E292" s="99">
        <f t="shared" si="39"/>
        <v>0.19106678462596227</v>
      </c>
      <c r="F292" s="99">
        <f t="shared" si="39"/>
        <v>0.25691458113030197</v>
      </c>
    </row>
    <row r="293" spans="1:6" x14ac:dyDescent="0.35">
      <c r="A293" s="42" t="s">
        <v>141</v>
      </c>
      <c r="B293" s="100">
        <f t="shared" si="36"/>
        <v>0.20777976750096552</v>
      </c>
      <c r="C293" s="99">
        <f t="shared" ref="C293:F293" si="40">C283/C$6</f>
        <v>0.25574154221639261</v>
      </c>
      <c r="D293" s="99">
        <f t="shared" si="40"/>
        <v>0.16664891171897997</v>
      </c>
      <c r="E293" s="99">
        <f t="shared" si="40"/>
        <v>0.17383337125597981</v>
      </c>
      <c r="F293" s="99">
        <f t="shared" si="40"/>
        <v>0.22293921482440582</v>
      </c>
    </row>
    <row r="294" spans="1:6" x14ac:dyDescent="0.35">
      <c r="A294" s="42" t="s">
        <v>142</v>
      </c>
      <c r="B294" s="100">
        <f t="shared" si="36"/>
        <v>0.46631386394702828</v>
      </c>
      <c r="C294" s="99">
        <f t="shared" ref="C294:F294" si="41">C284/C$6</f>
        <v>0.60097901019983946</v>
      </c>
      <c r="D294" s="99">
        <f t="shared" si="41"/>
        <v>0.58965246772102742</v>
      </c>
      <c r="E294" s="99">
        <f t="shared" si="41"/>
        <v>0.41407387796839562</v>
      </c>
      <c r="F294" s="99">
        <f t="shared" si="41"/>
        <v>0.4564597677905462</v>
      </c>
    </row>
    <row r="295" spans="1:6" x14ac:dyDescent="0.35">
      <c r="A295" s="42" t="s">
        <v>143</v>
      </c>
      <c r="B295" s="100">
        <f t="shared" si="36"/>
        <v>0.28454118400168754</v>
      </c>
      <c r="C295" s="99">
        <f t="shared" ref="C295:F295" si="42">C285/C$6</f>
        <v>0.38360843910470188</v>
      </c>
      <c r="D295" s="99">
        <f t="shared" si="42"/>
        <v>0.36305665966936873</v>
      </c>
      <c r="E295" s="99">
        <f t="shared" si="42"/>
        <v>0.20798297389500942</v>
      </c>
      <c r="F295" s="99">
        <f t="shared" si="42"/>
        <v>0.29563447537543397</v>
      </c>
    </row>
    <row r="296" spans="1:6" x14ac:dyDescent="0.35">
      <c r="A296" s="42" t="s">
        <v>144</v>
      </c>
      <c r="B296" s="100">
        <f t="shared" si="36"/>
        <v>0.14773777761430129</v>
      </c>
      <c r="C296" s="99">
        <f t="shared" ref="C296:F296" si="43">C286/C$6</f>
        <v>0.23894349300491519</v>
      </c>
      <c r="D296" s="99">
        <f t="shared" si="43"/>
        <v>0.16971549823533336</v>
      </c>
      <c r="E296" s="99">
        <f t="shared" si="43"/>
        <v>0.12402808677546225</v>
      </c>
      <c r="F296" s="99">
        <f t="shared" si="43"/>
        <v>0.14464672153823901</v>
      </c>
    </row>
    <row r="297" spans="1:6" x14ac:dyDescent="0.35">
      <c r="A297" s="43" t="s">
        <v>145</v>
      </c>
      <c r="B297" s="100">
        <f t="shared" si="36"/>
        <v>0.16765270046804256</v>
      </c>
      <c r="C297" s="116">
        <f t="shared" ref="C297:F297" si="44">C287/C$6</f>
        <v>0.2368703721152042</v>
      </c>
      <c r="D297" s="116">
        <f t="shared" si="44"/>
        <v>0.21119232992906356</v>
      </c>
      <c r="E297" s="116">
        <f t="shared" si="44"/>
        <v>0.15255798809318383</v>
      </c>
      <c r="F297" s="116">
        <f t="shared" si="44"/>
        <v>0.16025950246716109</v>
      </c>
    </row>
    <row r="298" spans="1:6" x14ac:dyDescent="0.35">
      <c r="A298" s="42"/>
      <c r="B298" s="124"/>
      <c r="C298" s="95"/>
      <c r="D298" s="95"/>
      <c r="E298" s="95"/>
      <c r="F298" s="95"/>
    </row>
    <row r="299" spans="1:6" ht="15" thickBot="1" x14ac:dyDescent="0.4">
      <c r="A299" s="42"/>
      <c r="B299" s="124"/>
      <c r="C299" s="92"/>
      <c r="D299" s="92"/>
      <c r="E299" s="92"/>
      <c r="F299" s="92"/>
    </row>
    <row r="300" spans="1:6" ht="18.5" thickBot="1" x14ac:dyDescent="0.45">
      <c r="A300" s="177" t="s">
        <v>229</v>
      </c>
      <c r="B300" s="178"/>
      <c r="C300" s="178"/>
      <c r="D300" s="178"/>
      <c r="E300" s="178"/>
      <c r="F300" s="178"/>
    </row>
    <row r="301" spans="1:6" ht="16" thickBot="1" x14ac:dyDescent="0.4">
      <c r="A301" s="4"/>
      <c r="B301" s="5" t="s">
        <v>0</v>
      </c>
      <c r="C301" s="6" t="s">
        <v>120</v>
      </c>
      <c r="D301" s="6" t="s">
        <v>121</v>
      </c>
      <c r="E301" s="6" t="s">
        <v>122</v>
      </c>
      <c r="F301" s="6" t="s">
        <v>123</v>
      </c>
    </row>
    <row r="302" spans="1:6" ht="16" thickBot="1" x14ac:dyDescent="0.4">
      <c r="A302" s="48" t="s">
        <v>234</v>
      </c>
      <c r="B302" s="51"/>
      <c r="C302" s="57"/>
      <c r="D302" s="57"/>
      <c r="E302" s="57"/>
      <c r="F302" s="57"/>
    </row>
    <row r="303" spans="1:6" x14ac:dyDescent="0.35">
      <c r="A303" s="41" t="s">
        <v>235</v>
      </c>
      <c r="B303" s="11">
        <v>6053.1513671875</v>
      </c>
      <c r="C303" s="12">
        <v>556.805908203125</v>
      </c>
      <c r="D303" s="12">
        <v>450.34530639648438</v>
      </c>
      <c r="E303" s="12">
        <v>1641.550048828125</v>
      </c>
      <c r="F303" s="12">
        <v>3404.449951171875</v>
      </c>
    </row>
    <row r="304" spans="1:6" x14ac:dyDescent="0.35">
      <c r="A304" s="42" t="s">
        <v>227</v>
      </c>
      <c r="B304" s="11">
        <v>3309.239501953125</v>
      </c>
      <c r="C304" s="12">
        <v>373.74755859375</v>
      </c>
      <c r="D304" s="12">
        <v>190.66087341308594</v>
      </c>
      <c r="E304" s="12">
        <v>1196.60986328125</v>
      </c>
      <c r="F304" s="12">
        <v>1548.2210693359375</v>
      </c>
    </row>
    <row r="305" spans="1:6" ht="15" thickBot="1" x14ac:dyDescent="0.4">
      <c r="A305" s="42" t="s">
        <v>228</v>
      </c>
      <c r="B305" s="11">
        <f>B303-B304</f>
        <v>2743.911865234375</v>
      </c>
      <c r="C305" s="12">
        <f t="shared" ref="C305:F305" si="45">C303-C304</f>
        <v>183.058349609375</v>
      </c>
      <c r="D305" s="12">
        <f t="shared" si="45"/>
        <v>259.68443298339844</v>
      </c>
      <c r="E305" s="12">
        <f t="shared" si="45"/>
        <v>444.940185546875</v>
      </c>
      <c r="F305" s="12">
        <f t="shared" si="45"/>
        <v>1856.2288818359375</v>
      </c>
    </row>
    <row r="306" spans="1:6" ht="16" thickBot="1" x14ac:dyDescent="0.4">
      <c r="A306" s="27" t="s">
        <v>287</v>
      </c>
      <c r="B306" s="24"/>
      <c r="C306" s="25"/>
      <c r="D306" s="25"/>
      <c r="E306" s="25"/>
      <c r="F306" s="25"/>
    </row>
    <row r="307" spans="1:6" x14ac:dyDescent="0.35">
      <c r="A307" s="41" t="s">
        <v>235</v>
      </c>
      <c r="B307" s="131">
        <v>1</v>
      </c>
      <c r="C307" s="132">
        <v>1</v>
      </c>
      <c r="D307" s="132">
        <v>1</v>
      </c>
      <c r="E307" s="132">
        <v>1</v>
      </c>
      <c r="F307" s="132">
        <v>1</v>
      </c>
    </row>
    <row r="308" spans="1:6" x14ac:dyDescent="0.35">
      <c r="A308" s="42" t="s">
        <v>227</v>
      </c>
      <c r="B308" s="117">
        <f>B304/B303</f>
        <v>0.5466969684405415</v>
      </c>
      <c r="C308" s="171">
        <f t="shared" ref="C308:F308" si="46">C304/C303</f>
        <v>0.67123490086496251</v>
      </c>
      <c r="D308" s="171">
        <f t="shared" si="46"/>
        <v>0.42336596097490564</v>
      </c>
      <c r="E308" s="171">
        <f t="shared" si="46"/>
        <v>0.72895119106206341</v>
      </c>
      <c r="F308" s="171">
        <f t="shared" si="46"/>
        <v>0.45476393882747812</v>
      </c>
    </row>
    <row r="309" spans="1:6" x14ac:dyDescent="0.35">
      <c r="A309" s="43" t="s">
        <v>228</v>
      </c>
      <c r="B309" s="115">
        <f>B305/B303</f>
        <v>0.45330303155945856</v>
      </c>
      <c r="C309" s="116">
        <f t="shared" ref="C309:F309" si="47">C305/C303</f>
        <v>0.32876509913503754</v>
      </c>
      <c r="D309" s="116">
        <f t="shared" si="47"/>
        <v>0.57663403902509436</v>
      </c>
      <c r="E309" s="116">
        <f t="shared" si="47"/>
        <v>0.27104880893793665</v>
      </c>
      <c r="F309" s="116">
        <f t="shared" si="47"/>
        <v>0.54523606117252188</v>
      </c>
    </row>
    <row r="310" spans="1:6" x14ac:dyDescent="0.35">
      <c r="A310" s="42"/>
      <c r="B310" s="124"/>
      <c r="C310" s="92"/>
      <c r="D310" s="92"/>
      <c r="E310" s="92"/>
      <c r="F310" s="92"/>
    </row>
    <row r="311" spans="1:6" ht="15" thickBot="1" x14ac:dyDescent="0.4">
      <c r="A311" s="42"/>
      <c r="B311" s="124"/>
      <c r="C311" s="92"/>
      <c r="D311" s="92"/>
      <c r="E311" s="92"/>
      <c r="F311" s="92"/>
    </row>
    <row r="312" spans="1:6" ht="18.5" thickBot="1" x14ac:dyDescent="0.45">
      <c r="A312" s="177" t="s">
        <v>341</v>
      </c>
      <c r="B312" s="178"/>
      <c r="C312" s="178"/>
      <c r="D312" s="178"/>
      <c r="E312" s="178"/>
      <c r="F312" s="178"/>
    </row>
    <row r="313" spans="1:6" ht="16" thickBot="1" x14ac:dyDescent="0.4">
      <c r="A313" s="4"/>
      <c r="B313" s="5" t="s">
        <v>0</v>
      </c>
      <c r="C313" s="6" t="s">
        <v>120</v>
      </c>
      <c r="D313" s="6" t="s">
        <v>121</v>
      </c>
      <c r="E313" s="6" t="s">
        <v>122</v>
      </c>
      <c r="F313" s="6" t="s">
        <v>123</v>
      </c>
    </row>
    <row r="314" spans="1:6" ht="16" thickBot="1" x14ac:dyDescent="0.4">
      <c r="A314" s="48" t="s">
        <v>236</v>
      </c>
      <c r="B314" s="51"/>
      <c r="C314" s="57"/>
      <c r="D314" s="57"/>
      <c r="E314" s="57"/>
      <c r="F314" s="57"/>
    </row>
    <row r="315" spans="1:6" x14ac:dyDescent="0.35">
      <c r="A315" s="42" t="s">
        <v>136</v>
      </c>
      <c r="B315" s="11">
        <v>31179.882495999998</v>
      </c>
      <c r="C315" s="12">
        <v>7121.0111999999999</v>
      </c>
      <c r="D315" s="12">
        <v>2314.539264</v>
      </c>
      <c r="E315" s="12">
        <v>3291.043584</v>
      </c>
      <c r="F315" s="12">
        <v>18453.286912</v>
      </c>
    </row>
    <row r="316" spans="1:6" x14ac:dyDescent="0.35">
      <c r="A316" s="42" t="s">
        <v>137</v>
      </c>
      <c r="B316" s="11">
        <v>10876.204032</v>
      </c>
      <c r="C316" s="12">
        <v>3822.4230400000001</v>
      </c>
      <c r="D316" s="12">
        <v>3520.2265600000001</v>
      </c>
      <c r="E316" s="12">
        <v>1956.8063999999999</v>
      </c>
      <c r="F316" s="12">
        <v>1576.7475199999999</v>
      </c>
    </row>
    <row r="317" spans="1:6" x14ac:dyDescent="0.35">
      <c r="A317" s="42" t="s">
        <v>138</v>
      </c>
      <c r="B317" s="11">
        <v>75766.595583999995</v>
      </c>
      <c r="C317" s="12">
        <v>15276.139520000001</v>
      </c>
      <c r="D317" s="12">
        <v>12828.304383999999</v>
      </c>
      <c r="E317" s="12">
        <v>9484.5061119999991</v>
      </c>
      <c r="F317" s="12">
        <v>38177.648639999999</v>
      </c>
    </row>
    <row r="318" spans="1:6" ht="15" thickBot="1" x14ac:dyDescent="0.4">
      <c r="A318" s="42" t="s">
        <v>34</v>
      </c>
      <c r="B318" s="11">
        <v>117822.68211199999</v>
      </c>
      <c r="C318" s="12">
        <v>26219.573759999999</v>
      </c>
      <c r="D318" s="12">
        <v>18663.070207999997</v>
      </c>
      <c r="E318" s="12">
        <v>14732.356096</v>
      </c>
      <c r="F318" s="12">
        <v>58207.683072</v>
      </c>
    </row>
    <row r="319" spans="1:6" ht="16" thickBot="1" x14ac:dyDescent="0.4">
      <c r="A319" s="7" t="s">
        <v>318</v>
      </c>
      <c r="B319" s="24"/>
      <c r="C319" s="25"/>
      <c r="D319" s="25"/>
      <c r="E319" s="25"/>
      <c r="F319" s="25"/>
    </row>
    <row r="320" spans="1:6" x14ac:dyDescent="0.35">
      <c r="A320" s="42" t="s">
        <v>136</v>
      </c>
      <c r="B320" s="100">
        <f t="shared" ref="B320:F322" si="48">B315/B$318</f>
        <v>0.26463395618817265</v>
      </c>
      <c r="C320" s="99">
        <f t="shared" si="48"/>
        <v>0.27159141735796088</v>
      </c>
      <c r="D320" s="99">
        <f t="shared" si="48"/>
        <v>0.12401706890690814</v>
      </c>
      <c r="E320" s="99">
        <f t="shared" si="48"/>
        <v>0.22338881592018778</v>
      </c>
      <c r="F320" s="99">
        <f t="shared" si="48"/>
        <v>0.31702493447770813</v>
      </c>
    </row>
    <row r="321" spans="1:8" x14ac:dyDescent="0.35">
      <c r="A321" s="42" t="s">
        <v>137</v>
      </c>
      <c r="B321" s="100">
        <f t="shared" si="48"/>
        <v>9.2309934191289994E-2</v>
      </c>
      <c r="C321" s="99">
        <f t="shared" si="48"/>
        <v>0.14578509456287975</v>
      </c>
      <c r="D321" s="99">
        <f t="shared" si="48"/>
        <v>0.18861990662667288</v>
      </c>
      <c r="E321" s="99">
        <f t="shared" si="48"/>
        <v>0.13282372400238784</v>
      </c>
      <c r="F321" s="99">
        <f t="shared" si="48"/>
        <v>2.7088305817801438E-2</v>
      </c>
    </row>
    <row r="322" spans="1:8" x14ac:dyDescent="0.35">
      <c r="A322" s="42" t="s">
        <v>138</v>
      </c>
      <c r="B322" s="100">
        <f t="shared" si="48"/>
        <v>0.64305610962053739</v>
      </c>
      <c r="C322" s="99">
        <f>C317/C$318</f>
        <v>0.58262348807915942</v>
      </c>
      <c r="D322" s="99">
        <f t="shared" si="48"/>
        <v>0.68736302446641906</v>
      </c>
      <c r="E322" s="99">
        <f t="shared" si="48"/>
        <v>0.64378746007742438</v>
      </c>
      <c r="F322" s="99">
        <f t="shared" si="48"/>
        <v>0.6558867597044904</v>
      </c>
    </row>
    <row r="323" spans="1:8" x14ac:dyDescent="0.35">
      <c r="A323" s="43" t="s">
        <v>34</v>
      </c>
      <c r="B323" s="115">
        <v>1</v>
      </c>
      <c r="C323" s="116">
        <v>1</v>
      </c>
      <c r="D323" s="116">
        <v>1</v>
      </c>
      <c r="E323" s="116">
        <v>1</v>
      </c>
      <c r="F323" s="116">
        <v>1</v>
      </c>
    </row>
    <row r="324" spans="1:8" x14ac:dyDescent="0.35">
      <c r="A324" s="60"/>
      <c r="B324" s="61"/>
      <c r="C324" s="60"/>
      <c r="D324" s="60"/>
      <c r="E324" s="60"/>
      <c r="F324" s="60"/>
    </row>
    <row r="325" spans="1:8" ht="15" thickBot="1" x14ac:dyDescent="0.4">
      <c r="A325" s="60"/>
      <c r="B325" s="61"/>
      <c r="C325" s="60"/>
      <c r="D325" s="60"/>
      <c r="E325" s="60"/>
      <c r="F325" s="60"/>
    </row>
    <row r="326" spans="1:8" ht="18.5" thickBot="1" x14ac:dyDescent="0.45">
      <c r="A326" s="177" t="s">
        <v>230</v>
      </c>
      <c r="B326" s="178"/>
      <c r="C326" s="178"/>
      <c r="D326" s="178"/>
      <c r="E326" s="178"/>
      <c r="F326" s="178"/>
    </row>
    <row r="327" spans="1:8" ht="16" thickBot="1" x14ac:dyDescent="0.4">
      <c r="A327" s="4"/>
      <c r="B327" s="5" t="s">
        <v>0</v>
      </c>
      <c r="C327" s="6" t="s">
        <v>120</v>
      </c>
      <c r="D327" s="6" t="s">
        <v>121</v>
      </c>
      <c r="E327" s="6" t="s">
        <v>122</v>
      </c>
      <c r="F327" s="6" t="s">
        <v>123</v>
      </c>
    </row>
    <row r="328" spans="1:8" ht="16" thickBot="1" x14ac:dyDescent="0.4">
      <c r="A328" s="48" t="s">
        <v>236</v>
      </c>
      <c r="B328" s="51"/>
      <c r="C328" s="57"/>
      <c r="D328" s="57"/>
      <c r="E328" s="57"/>
      <c r="F328" s="57"/>
    </row>
    <row r="329" spans="1:8" x14ac:dyDescent="0.35">
      <c r="A329" s="42" t="s">
        <v>233</v>
      </c>
      <c r="B329" s="11">
        <v>30161.609216000001</v>
      </c>
      <c r="C329" s="12">
        <v>10909.00992</v>
      </c>
      <c r="D329" s="12">
        <v>9982.048256</v>
      </c>
      <c r="E329" s="12">
        <v>4535.9411200000004</v>
      </c>
      <c r="F329" s="12">
        <v>4734.6099199999999</v>
      </c>
      <c r="H329" s="133"/>
    </row>
    <row r="330" spans="1:8" x14ac:dyDescent="0.35">
      <c r="A330" s="42" t="s">
        <v>231</v>
      </c>
      <c r="B330" s="11">
        <v>67838.810368000006</v>
      </c>
      <c r="C330" s="12">
        <v>9222.3170559999999</v>
      </c>
      <c r="D330" s="12">
        <v>2979.4777600000002</v>
      </c>
      <c r="E330" s="12">
        <v>4518.5505279999998</v>
      </c>
      <c r="F330" s="12">
        <v>51118.465023999997</v>
      </c>
      <c r="H330" s="133"/>
    </row>
    <row r="331" spans="1:8" x14ac:dyDescent="0.35">
      <c r="A331" s="42" t="s">
        <v>232</v>
      </c>
      <c r="B331" s="11">
        <v>19822.264063999999</v>
      </c>
      <c r="C331" s="12">
        <v>6088.2462720000003</v>
      </c>
      <c r="D331" s="12">
        <v>5701.5444479999996</v>
      </c>
      <c r="E331" s="12">
        <v>5677.8639359999997</v>
      </c>
      <c r="F331" s="12">
        <v>2354.6094079999998</v>
      </c>
      <c r="H331" s="133"/>
    </row>
    <row r="332" spans="1:8" ht="15" thickBot="1" x14ac:dyDescent="0.4">
      <c r="A332" s="42" t="s">
        <v>34</v>
      </c>
      <c r="B332" s="11">
        <v>117822.68364800001</v>
      </c>
      <c r="C332" s="12">
        <v>26219.573248000001</v>
      </c>
      <c r="D332" s="12">
        <v>18663.070464</v>
      </c>
      <c r="E332" s="12">
        <v>14732.355583999999</v>
      </c>
      <c r="F332" s="12">
        <v>58207.684351999997</v>
      </c>
    </row>
    <row r="333" spans="1:8" ht="16" thickBot="1" x14ac:dyDescent="0.4">
      <c r="A333" s="7" t="s">
        <v>318</v>
      </c>
      <c r="B333" s="24"/>
      <c r="C333" s="25"/>
      <c r="D333" s="25"/>
      <c r="E333" s="25"/>
      <c r="F333" s="25"/>
    </row>
    <row r="334" spans="1:8" x14ac:dyDescent="0.35">
      <c r="A334" s="42" t="s">
        <v>233</v>
      </c>
      <c r="B334" s="100">
        <f t="shared" ref="B334:F334" si="49">B329/B$318</f>
        <v>0.25599153469727459</v>
      </c>
      <c r="C334" s="99">
        <f t="shared" si="49"/>
        <v>0.41606358745017219</v>
      </c>
      <c r="D334" s="99">
        <f t="shared" si="49"/>
        <v>0.53485563440259454</v>
      </c>
      <c r="E334" s="99">
        <f t="shared" si="49"/>
        <v>0.30788972859755676</v>
      </c>
      <c r="F334" s="99">
        <f t="shared" si="49"/>
        <v>8.1339948098321041E-2</v>
      </c>
    </row>
    <row r="335" spans="1:8" x14ac:dyDescent="0.35">
      <c r="A335" s="42" t="s">
        <v>231</v>
      </c>
      <c r="B335" s="100">
        <f t="shared" ref="B335:F335" si="50">B330/B$318</f>
        <v>0.5757703792849812</v>
      </c>
      <c r="C335" s="99">
        <f t="shared" si="50"/>
        <v>0.35173405717484862</v>
      </c>
      <c r="D335" s="99">
        <f t="shared" si="50"/>
        <v>0.1596456385146553</v>
      </c>
      <c r="E335" s="99">
        <f t="shared" si="50"/>
        <v>0.30670929337818797</v>
      </c>
      <c r="F335" s="99">
        <f t="shared" si="50"/>
        <v>0.8782082076822918</v>
      </c>
    </row>
    <row r="336" spans="1:8" x14ac:dyDescent="0.35">
      <c r="A336" s="42" t="s">
        <v>232</v>
      </c>
      <c r="B336" s="100">
        <f t="shared" ref="B336" si="51">B331/B$318</f>
        <v>0.16823809905428339</v>
      </c>
      <c r="C336" s="99">
        <f>C331/C$318</f>
        <v>0.23220233584758324</v>
      </c>
      <c r="D336" s="99">
        <f t="shared" ref="D336:F336" si="52">D331/D$318</f>
        <v>0.30549874079967887</v>
      </c>
      <c r="E336" s="99">
        <f t="shared" si="52"/>
        <v>0.38540094327081897</v>
      </c>
      <c r="F336" s="99">
        <f t="shared" si="52"/>
        <v>4.045186620961129E-2</v>
      </c>
    </row>
    <row r="337" spans="1:6" x14ac:dyDescent="0.35">
      <c r="A337" s="43" t="s">
        <v>34</v>
      </c>
      <c r="B337" s="115">
        <v>1</v>
      </c>
      <c r="C337" s="116">
        <v>1</v>
      </c>
      <c r="D337" s="116">
        <v>1</v>
      </c>
      <c r="E337" s="116">
        <v>1</v>
      </c>
      <c r="F337" s="116">
        <v>1</v>
      </c>
    </row>
    <row r="338" spans="1:6" ht="15" thickBot="1" x14ac:dyDescent="0.4"/>
    <row r="339" spans="1:6" ht="18.5" thickBot="1" x14ac:dyDescent="0.45">
      <c r="A339" s="177" t="s">
        <v>317</v>
      </c>
      <c r="B339" s="178"/>
      <c r="C339" s="178"/>
      <c r="D339" s="178"/>
      <c r="E339" s="178"/>
      <c r="F339" s="178"/>
    </row>
    <row r="340" spans="1:6" ht="16" thickBot="1" x14ac:dyDescent="0.4">
      <c r="A340" s="4"/>
      <c r="B340" s="5" t="s">
        <v>0</v>
      </c>
      <c r="C340" s="6" t="s">
        <v>120</v>
      </c>
      <c r="D340" s="6" t="s">
        <v>121</v>
      </c>
      <c r="E340" s="6" t="s">
        <v>122</v>
      </c>
      <c r="F340" s="6" t="s">
        <v>123</v>
      </c>
    </row>
    <row r="341" spans="1:6" ht="15.5" x14ac:dyDescent="0.35">
      <c r="A341" s="109" t="s">
        <v>1</v>
      </c>
      <c r="B341" s="159"/>
      <c r="C341" s="160"/>
      <c r="D341" s="160"/>
      <c r="E341" s="160"/>
      <c r="F341" s="160"/>
    </row>
    <row r="342" spans="1:6" x14ac:dyDescent="0.35">
      <c r="A342" s="161" t="s">
        <v>316</v>
      </c>
      <c r="B342" s="144">
        <f>SUM(B343:B345)</f>
        <v>5681.4324130999994</v>
      </c>
      <c r="C342" s="162">
        <f>SUM(C343:C345)</f>
        <v>527.21016599999996</v>
      </c>
      <c r="D342" s="162">
        <f>SUM(D343:D345)</f>
        <v>507.98669110000003</v>
      </c>
      <c r="E342" s="162">
        <f>SUM(E343:E345)</f>
        <v>1391.8319900000001</v>
      </c>
      <c r="F342" s="162">
        <f>SUM(F343:F345)</f>
        <v>3254.4035659999995</v>
      </c>
    </row>
    <row r="343" spans="1:6" x14ac:dyDescent="0.35">
      <c r="A343" s="138" t="s">
        <v>240</v>
      </c>
      <c r="B343" s="11">
        <f>SUM(C343:F343)</f>
        <v>4347.2973199999997</v>
      </c>
      <c r="C343" s="136">
        <v>316.65197999999998</v>
      </c>
      <c r="D343" s="137">
        <v>360.69767000000002</v>
      </c>
      <c r="E343" s="137">
        <v>899.86167</v>
      </c>
      <c r="F343" s="137">
        <v>2770.0859999999998</v>
      </c>
    </row>
    <row r="344" spans="1:6" x14ac:dyDescent="0.35">
      <c r="A344" s="138" t="s">
        <v>121</v>
      </c>
      <c r="B344" s="11">
        <f t="shared" ref="B344:B345" si="53">SUM(C344:F344)</f>
        <v>1023.807103</v>
      </c>
      <c r="C344" s="136">
        <v>179.40629000000001</v>
      </c>
      <c r="D344" s="137">
        <v>110.27171</v>
      </c>
      <c r="E344" s="137">
        <v>491.97032000000002</v>
      </c>
      <c r="F344" s="137">
        <v>242.158783</v>
      </c>
    </row>
    <row r="345" spans="1:6" ht="15" thickBot="1" x14ac:dyDescent="0.4">
      <c r="A345" s="138" t="s">
        <v>241</v>
      </c>
      <c r="B345" s="11">
        <f t="shared" si="53"/>
        <v>310.32799009999997</v>
      </c>
      <c r="C345" s="136">
        <v>31.151896000000001</v>
      </c>
      <c r="D345" s="137">
        <v>37.017311100000001</v>
      </c>
      <c r="E345" s="137"/>
      <c r="F345" s="137">
        <v>242.158783</v>
      </c>
    </row>
    <row r="346" spans="1:6" ht="15.5" x14ac:dyDescent="0.35">
      <c r="A346" s="163" t="s">
        <v>320</v>
      </c>
      <c r="B346" s="160"/>
      <c r="C346" s="160"/>
      <c r="D346" s="160"/>
      <c r="E346" s="160"/>
      <c r="F346" s="160"/>
    </row>
    <row r="347" spans="1:6" x14ac:dyDescent="0.35">
      <c r="A347" s="161" t="s">
        <v>316</v>
      </c>
      <c r="B347" s="131">
        <v>1</v>
      </c>
      <c r="C347" s="132">
        <v>1</v>
      </c>
      <c r="D347" s="132">
        <v>1</v>
      </c>
      <c r="E347" s="132">
        <v>1</v>
      </c>
      <c r="F347" s="132">
        <v>1</v>
      </c>
    </row>
    <row r="348" spans="1:6" x14ac:dyDescent="0.35">
      <c r="A348" s="138" t="s">
        <v>240</v>
      </c>
      <c r="B348" s="100">
        <f>B343/SUM(B343:B345)</f>
        <v>0.76517628018881134</v>
      </c>
      <c r="C348" s="139">
        <f>C343/SUM(C343:C345)</f>
        <v>0.6006181223751289</v>
      </c>
      <c r="D348" s="139">
        <f>D343/SUM(D343:D345)</f>
        <v>0.71005338588485711</v>
      </c>
      <c r="E348" s="139">
        <f>E343/SUM(E343:E345)</f>
        <v>0.6465303833115662</v>
      </c>
      <c r="F348" s="139">
        <f>F343/SUM(F343:F345)</f>
        <v>0.85118085198165006</v>
      </c>
    </row>
    <row r="349" spans="1:6" x14ac:dyDescent="0.35">
      <c r="A349" s="138" t="s">
        <v>121</v>
      </c>
      <c r="B349" s="100">
        <f>B344/SUM(B343:B345)</f>
        <v>0.18020228501519267</v>
      </c>
      <c r="C349" s="139">
        <f>C344/SUM(C343:C345)</f>
        <v>0.3402936847010648</v>
      </c>
      <c r="D349" s="139">
        <f>D344/SUM(D343:D345)</f>
        <v>0.2170759823672081</v>
      </c>
      <c r="E349" s="139">
        <f>E344/SUM(E343:E345)</f>
        <v>0.35346961668843374</v>
      </c>
      <c r="F349" s="139">
        <f>F344/SUM(F343:F345)</f>
        <v>7.4409574009175E-2</v>
      </c>
    </row>
    <row r="350" spans="1:6" x14ac:dyDescent="0.35">
      <c r="A350" s="154" t="s">
        <v>241</v>
      </c>
      <c r="B350" s="115">
        <f>B345/SUM(B343:B345)</f>
        <v>5.4621434795996023E-2</v>
      </c>
      <c r="C350" s="155">
        <f>C345/SUM(C343:C345)</f>
        <v>5.9088192923806411E-2</v>
      </c>
      <c r="D350" s="155">
        <f>D345/SUM(D343:D345)</f>
        <v>7.2870631747934775E-2</v>
      </c>
      <c r="E350" s="155">
        <f>E345/SUM(E343:E345)</f>
        <v>0</v>
      </c>
      <c r="F350" s="155">
        <f>F345/SUM(F343:F345)</f>
        <v>7.4409574009175E-2</v>
      </c>
    </row>
    <row r="352" spans="1:6" ht="15" thickBot="1" x14ac:dyDescent="0.4"/>
    <row r="353" spans="1:6" ht="18.5" thickBot="1" x14ac:dyDescent="0.45">
      <c r="A353" s="177" t="s">
        <v>247</v>
      </c>
      <c r="B353" s="178"/>
      <c r="C353" s="178"/>
      <c r="D353" s="178"/>
      <c r="E353" s="178"/>
      <c r="F353" s="178"/>
    </row>
    <row r="354" spans="1:6" ht="16" thickBot="1" x14ac:dyDescent="0.4">
      <c r="A354" s="4"/>
      <c r="B354" s="5" t="s">
        <v>0</v>
      </c>
      <c r="C354" s="6" t="s">
        <v>120</v>
      </c>
      <c r="D354" s="6" t="s">
        <v>121</v>
      </c>
      <c r="E354" s="6" t="s">
        <v>122</v>
      </c>
      <c r="F354" s="6" t="s">
        <v>123</v>
      </c>
    </row>
    <row r="355" spans="1:6" ht="16" thickBot="1" x14ac:dyDescent="0.4">
      <c r="A355" s="48" t="s">
        <v>242</v>
      </c>
      <c r="B355" s="24"/>
      <c r="C355" s="25"/>
      <c r="D355" s="25"/>
      <c r="E355" s="25"/>
      <c r="F355" s="25"/>
    </row>
    <row r="356" spans="1:6" x14ac:dyDescent="0.35">
      <c r="A356" s="41" t="s">
        <v>245</v>
      </c>
      <c r="B356" s="96">
        <f>SUM(B357:B358)</f>
        <v>369499.6875</v>
      </c>
      <c r="C356" s="1">
        <f t="shared" ref="C356:F356" si="54">SUM(C357:C358)</f>
        <v>65623.8828125</v>
      </c>
      <c r="D356" s="1">
        <f t="shared" si="54"/>
        <v>61796.529296875</v>
      </c>
      <c r="E356" s="1">
        <f t="shared" si="54"/>
        <v>50581.71484375</v>
      </c>
      <c r="F356" s="1">
        <f t="shared" si="54"/>
        <v>191497.5625</v>
      </c>
    </row>
    <row r="357" spans="1:6" x14ac:dyDescent="0.35">
      <c r="A357" s="13" t="s">
        <v>243</v>
      </c>
      <c r="B357" s="96">
        <v>227477.984375</v>
      </c>
      <c r="C357" s="1">
        <v>38709.04296875</v>
      </c>
      <c r="D357" s="1">
        <v>39998.38671875</v>
      </c>
      <c r="E357" s="1">
        <v>29111.71484375</v>
      </c>
      <c r="F357" s="1">
        <v>119658.84375</v>
      </c>
    </row>
    <row r="358" spans="1:6" ht="15" thickBot="1" x14ac:dyDescent="0.4">
      <c r="A358" s="13" t="s">
        <v>244</v>
      </c>
      <c r="B358" s="96">
        <v>142021.703125</v>
      </c>
      <c r="C358" s="1">
        <v>26914.83984375</v>
      </c>
      <c r="D358" s="1">
        <v>21798.142578125</v>
      </c>
      <c r="E358" s="1">
        <v>21470</v>
      </c>
      <c r="F358" s="1">
        <v>71838.71875</v>
      </c>
    </row>
    <row r="359" spans="1:6" ht="16" thickBot="1" x14ac:dyDescent="0.4">
      <c r="A359" s="140" t="s">
        <v>246</v>
      </c>
      <c r="B359" s="25"/>
      <c r="C359" s="25"/>
      <c r="D359" s="25"/>
      <c r="E359" s="25"/>
      <c r="F359" s="25"/>
    </row>
    <row r="360" spans="1:6" x14ac:dyDescent="0.35">
      <c r="A360" s="13" t="s">
        <v>243</v>
      </c>
      <c r="B360" s="100">
        <f>B357/B356</f>
        <v>0.61563782614836449</v>
      </c>
      <c r="C360" s="101">
        <f t="shared" ref="C360:F360" si="55">C357/C356</f>
        <v>0.5898621250337952</v>
      </c>
      <c r="D360" s="101">
        <f t="shared" si="55"/>
        <v>0.64725943631227012</v>
      </c>
      <c r="E360" s="101">
        <f t="shared" si="55"/>
        <v>0.57553831327541705</v>
      </c>
      <c r="F360" s="101">
        <f t="shared" si="55"/>
        <v>0.62485831249157542</v>
      </c>
    </row>
    <row r="361" spans="1:6" x14ac:dyDescent="0.35">
      <c r="A361" s="47" t="s">
        <v>244</v>
      </c>
      <c r="B361" s="115">
        <f>B358/B356</f>
        <v>0.38436217385163551</v>
      </c>
      <c r="C361" s="118">
        <f t="shared" ref="C361:F361" si="56">C358/C356</f>
        <v>0.4101378749662048</v>
      </c>
      <c r="D361" s="118">
        <f t="shared" si="56"/>
        <v>0.35274056368772988</v>
      </c>
      <c r="E361" s="118">
        <f t="shared" si="56"/>
        <v>0.42446168672458295</v>
      </c>
      <c r="F361" s="118">
        <f t="shared" si="56"/>
        <v>0.37514168750842453</v>
      </c>
    </row>
    <row r="363" spans="1:6" ht="15" thickBot="1" x14ac:dyDescent="0.4"/>
    <row r="364" spans="1:6" ht="18.5" thickBot="1" x14ac:dyDescent="0.45">
      <c r="A364" s="177" t="s">
        <v>248</v>
      </c>
      <c r="B364" s="178"/>
      <c r="C364" s="178"/>
      <c r="D364" s="178"/>
      <c r="E364" s="178"/>
      <c r="F364" s="178"/>
    </row>
    <row r="365" spans="1:6" ht="16" thickBot="1" x14ac:dyDescent="0.4">
      <c r="A365" s="4"/>
      <c r="B365" s="5" t="s">
        <v>0</v>
      </c>
      <c r="C365" s="6" t="s">
        <v>120</v>
      </c>
      <c r="D365" s="6" t="s">
        <v>121</v>
      </c>
      <c r="E365" s="6" t="s">
        <v>122</v>
      </c>
      <c r="F365" s="6" t="s">
        <v>123</v>
      </c>
    </row>
    <row r="366" spans="1:6" ht="16" thickBot="1" x14ac:dyDescent="0.4">
      <c r="A366" s="48" t="s">
        <v>242</v>
      </c>
      <c r="B366" s="24"/>
      <c r="C366" s="25"/>
      <c r="D366" s="25"/>
      <c r="E366" s="25"/>
      <c r="F366" s="25"/>
    </row>
    <row r="367" spans="1:6" x14ac:dyDescent="0.35">
      <c r="A367" s="41" t="s">
        <v>245</v>
      </c>
      <c r="B367" s="96">
        <f>SUM(B368:B372)</f>
        <v>369499.693359375</v>
      </c>
      <c r="C367" s="1">
        <f t="shared" ref="C367:F367" si="57">SUM(C368:C372)</f>
        <v>65623.88330078125</v>
      </c>
      <c r="D367" s="1">
        <f t="shared" si="57"/>
        <v>61796.529541015625</v>
      </c>
      <c r="E367" s="1">
        <f t="shared" si="57"/>
        <v>50581.714416503906</v>
      </c>
      <c r="F367" s="1">
        <f t="shared" si="57"/>
        <v>191497.5576171875</v>
      </c>
    </row>
    <row r="368" spans="1:6" x14ac:dyDescent="0.35">
      <c r="A368" s="13" t="s">
        <v>342</v>
      </c>
      <c r="B368" s="96">
        <v>229941.234375</v>
      </c>
      <c r="C368" s="1">
        <v>38564.1953125</v>
      </c>
      <c r="D368" s="1">
        <v>43311.87890625</v>
      </c>
      <c r="E368" s="1">
        <v>30534.21484375</v>
      </c>
      <c r="F368" s="1">
        <v>117530.9375</v>
      </c>
    </row>
    <row r="369" spans="1:6" x14ac:dyDescent="0.35">
      <c r="A369" s="13" t="s">
        <v>249</v>
      </c>
      <c r="B369" s="96">
        <v>38935.87890625</v>
      </c>
      <c r="C369" s="1">
        <v>6927.51708984375</v>
      </c>
      <c r="D369" s="1">
        <v>6022.798828125</v>
      </c>
      <c r="E369" s="1">
        <v>13154.751953125</v>
      </c>
      <c r="F369" s="1">
        <v>12830.8115234375</v>
      </c>
    </row>
    <row r="370" spans="1:6" x14ac:dyDescent="0.35">
      <c r="A370" s="13" t="s">
        <v>250</v>
      </c>
      <c r="B370" s="96">
        <v>21074.345703125</v>
      </c>
      <c r="C370" s="1">
        <v>5459.4599609375</v>
      </c>
      <c r="D370" s="1">
        <v>3315.1298828125</v>
      </c>
      <c r="E370" s="1">
        <v>1675.660400390625</v>
      </c>
      <c r="F370" s="1">
        <v>10624.095703125</v>
      </c>
    </row>
    <row r="371" spans="1:6" x14ac:dyDescent="0.35">
      <c r="A371" s="13" t="s">
        <v>251</v>
      </c>
      <c r="B371" s="96">
        <v>62903.1328125</v>
      </c>
      <c r="C371" s="1">
        <v>12546.26953125</v>
      </c>
      <c r="D371" s="1">
        <v>8365.5615234375</v>
      </c>
      <c r="E371" s="1">
        <v>5003.45751953125</v>
      </c>
      <c r="F371" s="1">
        <v>36987.84375</v>
      </c>
    </row>
    <row r="372" spans="1:6" ht="15" thickBot="1" x14ac:dyDescent="0.4">
      <c r="A372" s="13" t="s">
        <v>252</v>
      </c>
      <c r="B372" s="96">
        <v>16645.1015625</v>
      </c>
      <c r="C372" s="1">
        <v>2126.44140625</v>
      </c>
      <c r="D372" s="1">
        <v>781.160400390625</v>
      </c>
      <c r="E372" s="1">
        <v>213.62969970703125</v>
      </c>
      <c r="F372" s="1">
        <v>13523.869140625</v>
      </c>
    </row>
    <row r="373" spans="1:6" ht="16" thickBot="1" x14ac:dyDescent="0.4">
      <c r="A373" s="140" t="s">
        <v>246</v>
      </c>
      <c r="B373" s="25"/>
      <c r="C373" s="25"/>
      <c r="D373" s="25"/>
      <c r="E373" s="25"/>
      <c r="F373" s="25"/>
    </row>
    <row r="374" spans="1:6" x14ac:dyDescent="0.35">
      <c r="A374" s="13" t="s">
        <v>342</v>
      </c>
      <c r="B374" s="100">
        <f>B368/B$367</f>
        <v>0.62230426305485298</v>
      </c>
      <c r="C374" s="101">
        <f t="shared" ref="C374:F374" si="58">C368/C$367</f>
        <v>0.58765488070470362</v>
      </c>
      <c r="D374" s="101">
        <f t="shared" si="58"/>
        <v>0.70087882325985662</v>
      </c>
      <c r="E374" s="101">
        <f t="shared" si="58"/>
        <v>0.60366112924371806</v>
      </c>
      <c r="F374" s="101">
        <f t="shared" si="58"/>
        <v>0.61374640471890407</v>
      </c>
    </row>
    <row r="375" spans="1:6" x14ac:dyDescent="0.35">
      <c r="A375" s="13" t="s">
        <v>249</v>
      </c>
      <c r="B375" s="100">
        <f>B369/B$367</f>
        <v>0.10537459057748394</v>
      </c>
      <c r="C375" s="101">
        <f t="shared" ref="C375:F375" si="59">C369/C$367</f>
        <v>0.10556396149389834</v>
      </c>
      <c r="D375" s="101">
        <f t="shared" si="59"/>
        <v>9.7461764808775303E-2</v>
      </c>
      <c r="E375" s="101">
        <f t="shared" si="59"/>
        <v>0.26006931763532398</v>
      </c>
      <c r="F375" s="101">
        <f t="shared" si="59"/>
        <v>6.7002481301024666E-2</v>
      </c>
    </row>
    <row r="376" spans="1:6" x14ac:dyDescent="0.35">
      <c r="A376" s="13" t="s">
        <v>250</v>
      </c>
      <c r="B376" s="100">
        <f t="shared" ref="B376:B378" si="60">B370/B$367</f>
        <v>5.7034812428458807E-2</v>
      </c>
      <c r="C376" s="101">
        <f t="shared" ref="C376:F376" si="61">C370/C$367</f>
        <v>8.3193186479296716E-2</v>
      </c>
      <c r="D376" s="101">
        <f t="shared" si="61"/>
        <v>5.3645890917097219E-2</v>
      </c>
      <c r="E376" s="101">
        <f t="shared" si="61"/>
        <v>3.3127789750121379E-2</v>
      </c>
      <c r="F376" s="101">
        <f t="shared" si="61"/>
        <v>5.5479014120707798E-2</v>
      </c>
    </row>
    <row r="377" spans="1:6" x14ac:dyDescent="0.35">
      <c r="A377" s="13" t="s">
        <v>251</v>
      </c>
      <c r="B377" s="100">
        <f t="shared" si="60"/>
        <v>0.17023866039131047</v>
      </c>
      <c r="C377" s="101">
        <f t="shared" ref="C377:F377" si="62">C371/C$367</f>
        <v>0.19118450326606376</v>
      </c>
      <c r="D377" s="101">
        <f t="shared" si="62"/>
        <v>0.13537267522256416</v>
      </c>
      <c r="E377" s="101">
        <f t="shared" si="62"/>
        <v>9.8918306294076733E-2</v>
      </c>
      <c r="F377" s="101">
        <f t="shared" si="62"/>
        <v>0.19315047257125031</v>
      </c>
    </row>
    <row r="378" spans="1:6" x14ac:dyDescent="0.35">
      <c r="A378" s="47" t="s">
        <v>252</v>
      </c>
      <c r="B378" s="115">
        <f t="shared" si="60"/>
        <v>4.5047673547893831E-2</v>
      </c>
      <c r="C378" s="118">
        <f t="shared" ref="C378:F378" si="63">C372/C$367</f>
        <v>3.2403468056037533E-2</v>
      </c>
      <c r="D378" s="118">
        <f t="shared" si="63"/>
        <v>1.2640845791706682E-2</v>
      </c>
      <c r="E378" s="118">
        <f t="shared" si="63"/>
        <v>4.2234570767598918E-3</v>
      </c>
      <c r="F378" s="118">
        <f t="shared" si="63"/>
        <v>7.0621627288113206E-2</v>
      </c>
    </row>
    <row r="380" spans="1:6" ht="15" thickBot="1" x14ac:dyDescent="0.4"/>
    <row r="381" spans="1:6" ht="18.5" thickBot="1" x14ac:dyDescent="0.45">
      <c r="A381" s="177" t="s">
        <v>253</v>
      </c>
      <c r="B381" s="178"/>
      <c r="C381" s="178"/>
      <c r="D381" s="178"/>
      <c r="E381" s="178"/>
      <c r="F381" s="178"/>
    </row>
    <row r="382" spans="1:6" ht="16" thickBot="1" x14ac:dyDescent="0.4">
      <c r="A382" s="4"/>
      <c r="B382" s="5" t="s">
        <v>0</v>
      </c>
      <c r="C382" s="6" t="s">
        <v>120</v>
      </c>
      <c r="D382" s="6" t="s">
        <v>121</v>
      </c>
      <c r="E382" s="6" t="s">
        <v>122</v>
      </c>
      <c r="F382" s="6" t="s">
        <v>123</v>
      </c>
    </row>
    <row r="383" spans="1:6" ht="16" thickBot="1" x14ac:dyDescent="0.4">
      <c r="A383" s="48" t="s">
        <v>242</v>
      </c>
      <c r="B383" s="24"/>
      <c r="C383" s="25"/>
      <c r="D383" s="25"/>
      <c r="E383" s="25"/>
      <c r="F383" s="25"/>
    </row>
    <row r="384" spans="1:6" x14ac:dyDescent="0.35">
      <c r="A384" s="41" t="s">
        <v>331</v>
      </c>
      <c r="B384" s="96">
        <f>SUM(B385:B388)</f>
        <v>358965.95703125</v>
      </c>
      <c r="C384" s="1">
        <f>SUM(C385:C388)</f>
        <v>65386.564636230469</v>
      </c>
      <c r="D384" s="1">
        <f>SUM(D385:D388)</f>
        <v>54905.761596679688</v>
      </c>
      <c r="E384" s="1">
        <f>SUM(E385:E388)</f>
        <v>47176.069549560547</v>
      </c>
      <c r="F384" s="1">
        <f>SUM(F385:F388)</f>
        <v>191497.5615234375</v>
      </c>
    </row>
    <row r="385" spans="1:6" x14ac:dyDescent="0.35">
      <c r="A385" s="13" t="s">
        <v>256</v>
      </c>
      <c r="B385" s="96">
        <v>72579.34375</v>
      </c>
      <c r="C385" s="1">
        <v>15615.541015625</v>
      </c>
      <c r="D385" s="1">
        <v>20727.91796875</v>
      </c>
      <c r="E385" s="1">
        <v>4775.88427734375</v>
      </c>
      <c r="F385" s="1">
        <v>31459.998046875</v>
      </c>
    </row>
    <row r="386" spans="1:6" x14ac:dyDescent="0.35">
      <c r="A386" s="13" t="s">
        <v>254</v>
      </c>
      <c r="B386" s="96">
        <v>178070.9375</v>
      </c>
      <c r="C386" s="1">
        <v>24198.5625</v>
      </c>
      <c r="D386" s="1">
        <v>17818.318359375</v>
      </c>
      <c r="E386" s="1">
        <v>19337.03515625</v>
      </c>
      <c r="F386" s="1">
        <v>116717.0234375</v>
      </c>
    </row>
    <row r="387" spans="1:6" x14ac:dyDescent="0.35">
      <c r="A387" s="13" t="s">
        <v>255</v>
      </c>
      <c r="B387" s="96">
        <v>100535.96875</v>
      </c>
      <c r="C387" s="1">
        <v>24654.677734375</v>
      </c>
      <c r="D387" s="1">
        <v>15261.0224609375</v>
      </c>
      <c r="E387" s="1">
        <v>22788.33984375</v>
      </c>
      <c r="F387" s="1">
        <v>37831.9296875</v>
      </c>
    </row>
    <row r="388" spans="1:6" ht="15" thickBot="1" x14ac:dyDescent="0.4">
      <c r="A388" s="13" t="s">
        <v>257</v>
      </c>
      <c r="B388" s="96">
        <v>7779.70703125</v>
      </c>
      <c r="C388" s="1">
        <v>917.78338623046875</v>
      </c>
      <c r="D388" s="1">
        <v>1098.5028076171875</v>
      </c>
      <c r="E388" s="1">
        <v>274.81027221679688</v>
      </c>
      <c r="F388" s="1">
        <v>5488.6103515625</v>
      </c>
    </row>
    <row r="389" spans="1:6" ht="16" thickBot="1" x14ac:dyDescent="0.4">
      <c r="A389" s="140" t="s">
        <v>329</v>
      </c>
      <c r="B389" s="25"/>
      <c r="C389" s="25"/>
      <c r="D389" s="25"/>
      <c r="E389" s="25"/>
      <c r="F389" s="25"/>
    </row>
    <row r="390" spans="1:6" x14ac:dyDescent="0.35">
      <c r="A390" s="13" t="s">
        <v>256</v>
      </c>
      <c r="B390" s="100">
        <f>B385/B$384</f>
        <v>0.20219004707368826</v>
      </c>
      <c r="C390" s="101">
        <f t="shared" ref="C390:F390" si="64">C385/C$384</f>
        <v>0.23881880172937672</v>
      </c>
      <c r="D390" s="101">
        <f t="shared" si="64"/>
        <v>0.37751808491448879</v>
      </c>
      <c r="E390" s="101">
        <f t="shared" si="64"/>
        <v>0.10123531533983501</v>
      </c>
      <c r="F390" s="101">
        <f t="shared" si="64"/>
        <v>0.1642840660559774</v>
      </c>
    </row>
    <row r="391" spans="1:6" x14ac:dyDescent="0.35">
      <c r="A391" s="13" t="s">
        <v>254</v>
      </c>
      <c r="B391" s="100">
        <f t="shared" ref="B391:B393" si="65">B386/B$384</f>
        <v>0.49606636510240976</v>
      </c>
      <c r="C391" s="101">
        <f t="shared" ref="C391:F391" si="66">C386/C$384</f>
        <v>0.37008462877084169</v>
      </c>
      <c r="D391" s="101">
        <f t="shared" si="66"/>
        <v>0.32452547494491957</v>
      </c>
      <c r="E391" s="101">
        <f t="shared" si="66"/>
        <v>0.40989076328064145</v>
      </c>
      <c r="F391" s="101">
        <f t="shared" si="66"/>
        <v>0.60949613409680381</v>
      </c>
    </row>
    <row r="392" spans="1:6" x14ac:dyDescent="0.35">
      <c r="A392" s="13" t="s">
        <v>255</v>
      </c>
      <c r="B392" s="100">
        <f t="shared" si="65"/>
        <v>0.28007103955333507</v>
      </c>
      <c r="C392" s="101">
        <f t="shared" ref="C392:F392" si="67">C387/C$384</f>
        <v>0.37706030086666958</v>
      </c>
      <c r="D392" s="101">
        <f t="shared" si="67"/>
        <v>0.27794938121503771</v>
      </c>
      <c r="E392" s="101">
        <f t="shared" si="67"/>
        <v>0.48304871646438968</v>
      </c>
      <c r="F392" s="101">
        <f t="shared" si="67"/>
        <v>0.1975582842232157</v>
      </c>
    </row>
    <row r="393" spans="1:6" x14ac:dyDescent="0.35">
      <c r="A393" s="47" t="s">
        <v>257</v>
      </c>
      <c r="B393" s="115">
        <f t="shared" si="65"/>
        <v>2.1672548270566874E-2</v>
      </c>
      <c r="C393" s="118">
        <f t="shared" ref="C393:F393" si="68">C388/C$384</f>
        <v>1.4036268633111949E-2</v>
      </c>
      <c r="D393" s="118">
        <f t="shared" si="68"/>
        <v>2.0007058925553947E-2</v>
      </c>
      <c r="E393" s="118">
        <f t="shared" si="68"/>
        <v>5.8252049151338589E-3</v>
      </c>
      <c r="F393" s="118">
        <f t="shared" si="68"/>
        <v>2.8661515624003105E-2</v>
      </c>
    </row>
    <row r="394" spans="1:6" x14ac:dyDescent="0.35">
      <c r="A394" s="168" t="s">
        <v>330</v>
      </c>
    </row>
    <row r="395" spans="1:6" ht="15" thickBot="1" x14ac:dyDescent="0.4"/>
    <row r="396" spans="1:6" ht="18.5" thickBot="1" x14ac:dyDescent="0.45">
      <c r="A396" s="177" t="s">
        <v>258</v>
      </c>
      <c r="B396" s="178"/>
      <c r="C396" s="178"/>
      <c r="D396" s="178"/>
      <c r="E396" s="178"/>
      <c r="F396" s="178"/>
    </row>
    <row r="397" spans="1:6" ht="16" thickBot="1" x14ac:dyDescent="0.4">
      <c r="A397" s="4"/>
      <c r="B397" s="5" t="s">
        <v>0</v>
      </c>
      <c r="C397" s="6" t="s">
        <v>120</v>
      </c>
      <c r="D397" s="6" t="s">
        <v>121</v>
      </c>
      <c r="E397" s="6" t="s">
        <v>122</v>
      </c>
      <c r="F397" s="6" t="s">
        <v>123</v>
      </c>
    </row>
    <row r="398" spans="1:6" ht="16" thickBot="1" x14ac:dyDescent="0.4">
      <c r="A398" s="48" t="s">
        <v>234</v>
      </c>
      <c r="B398" s="28"/>
      <c r="C398" s="29"/>
      <c r="D398" s="29"/>
      <c r="E398" s="29"/>
      <c r="F398" s="29"/>
    </row>
    <row r="399" spans="1:6" x14ac:dyDescent="0.35">
      <c r="A399" s="42" t="s">
        <v>170</v>
      </c>
      <c r="B399" s="96">
        <v>26215.994140625</v>
      </c>
      <c r="C399" s="97">
        <v>1757.106201171875</v>
      </c>
      <c r="D399" s="97">
        <v>2084.329345703125</v>
      </c>
      <c r="E399" s="97">
        <v>6388.40869140625</v>
      </c>
      <c r="F399" s="97">
        <v>15986.1494140625</v>
      </c>
    </row>
    <row r="400" spans="1:6" x14ac:dyDescent="0.35">
      <c r="A400" s="42" t="s">
        <v>167</v>
      </c>
      <c r="B400" s="96">
        <v>3298.89013671875</v>
      </c>
      <c r="C400" s="97">
        <v>206.80033874511719</v>
      </c>
      <c r="D400" s="97">
        <v>526.9188232421875</v>
      </c>
      <c r="E400" s="97">
        <v>862.18280029296875</v>
      </c>
      <c r="F400" s="97">
        <v>1702.9881591796875</v>
      </c>
    </row>
    <row r="401" spans="1:6" x14ac:dyDescent="0.35">
      <c r="A401" s="42" t="s">
        <v>168</v>
      </c>
      <c r="B401" s="96">
        <v>2899.4990234375</v>
      </c>
      <c r="C401" s="97">
        <v>227.93716430664063</v>
      </c>
      <c r="D401" s="97">
        <v>389.23672485351563</v>
      </c>
      <c r="E401" s="97">
        <v>802.8045654296875</v>
      </c>
      <c r="F401" s="97">
        <v>1479.5205078125</v>
      </c>
    </row>
    <row r="402" spans="1:6" ht="15" thickBot="1" x14ac:dyDescent="0.4">
      <c r="A402" s="42" t="s">
        <v>169</v>
      </c>
      <c r="B402" s="96">
        <v>1501.907470703125</v>
      </c>
      <c r="C402" s="97">
        <v>103.27647399902344</v>
      </c>
      <c r="D402" s="97">
        <v>41.248153686523438</v>
      </c>
      <c r="E402" s="97">
        <v>425.77020263671875</v>
      </c>
      <c r="F402" s="97">
        <v>931.61260986328125</v>
      </c>
    </row>
    <row r="403" spans="1:6" ht="16" thickBot="1" x14ac:dyDescent="0.4">
      <c r="A403" s="48" t="s">
        <v>287</v>
      </c>
      <c r="B403" s="44"/>
      <c r="C403" s="45"/>
      <c r="D403" s="45"/>
      <c r="E403" s="45"/>
      <c r="F403" s="45"/>
    </row>
    <row r="404" spans="1:6" x14ac:dyDescent="0.35">
      <c r="A404" s="42" t="s">
        <v>170</v>
      </c>
      <c r="B404" s="100">
        <f>B399/B$6</f>
        <v>0.74354294910471874</v>
      </c>
      <c r="C404" s="99">
        <f t="shared" ref="C404:F404" si="69">C399/C$6</f>
        <v>0.74355133516981686</v>
      </c>
      <c r="D404" s="99">
        <f t="shared" si="69"/>
        <v>0.70929064314187673</v>
      </c>
      <c r="E404" s="99">
        <f t="shared" si="69"/>
        <v>0.70244379332268636</v>
      </c>
      <c r="F404" s="99">
        <f t="shared" si="69"/>
        <v>0.76628356741053649</v>
      </c>
    </row>
    <row r="405" spans="1:6" x14ac:dyDescent="0.35">
      <c r="A405" s="42" t="s">
        <v>167</v>
      </c>
      <c r="B405" s="100">
        <f>B400/B$6</f>
        <v>9.3563741579698517E-2</v>
      </c>
      <c r="C405" s="99">
        <f t="shared" ref="C405:F405" si="70">C400/C$6</f>
        <v>8.7511311430663652E-2</v>
      </c>
      <c r="D405" s="99">
        <f t="shared" si="70"/>
        <v>0.17930879867496927</v>
      </c>
      <c r="E405" s="99">
        <f t="shared" si="70"/>
        <v>9.4802162170694426E-2</v>
      </c>
      <c r="F405" s="99">
        <f t="shared" si="70"/>
        <v>8.1631405291769127E-2</v>
      </c>
    </row>
    <row r="406" spans="1:6" x14ac:dyDescent="0.35">
      <c r="A406" s="42" t="s">
        <v>168</v>
      </c>
      <c r="B406" s="100">
        <f>B401/B$6</f>
        <v>8.2236135820313139E-2</v>
      </c>
      <c r="C406" s="99">
        <f t="shared" ref="C406:F406" si="71">C401/C$6</f>
        <v>9.6455742255072849E-2</v>
      </c>
      <c r="D406" s="99">
        <f t="shared" si="71"/>
        <v>0.13245601875487423</v>
      </c>
      <c r="E406" s="99">
        <f t="shared" si="71"/>
        <v>8.8273169654251762E-2</v>
      </c>
      <c r="F406" s="99">
        <f t="shared" si="71"/>
        <v>7.09196582252824E-2</v>
      </c>
    </row>
    <row r="407" spans="1:6" x14ac:dyDescent="0.35">
      <c r="A407" s="43" t="s">
        <v>169</v>
      </c>
      <c r="B407" s="115">
        <f>B402/B$6</f>
        <v>4.259738173798612E-2</v>
      </c>
      <c r="C407" s="116">
        <f t="shared" ref="C407:F407" si="72">C402/C$6</f>
        <v>4.3703311776140757E-2</v>
      </c>
      <c r="D407" s="116">
        <f t="shared" si="72"/>
        <v>1.4036615430782455E-2</v>
      </c>
      <c r="E407" s="116">
        <f t="shared" si="72"/>
        <v>4.6815983552559878E-2</v>
      </c>
      <c r="F407" s="116">
        <f t="shared" si="72"/>
        <v>4.4656121723890482E-2</v>
      </c>
    </row>
    <row r="408" spans="1:6" x14ac:dyDescent="0.35">
      <c r="A408" s="13"/>
      <c r="B408" s="26"/>
      <c r="C408" s="21"/>
      <c r="D408" s="21"/>
      <c r="E408" s="21"/>
      <c r="F408" s="21"/>
    </row>
    <row r="409" spans="1:6" ht="15" thickBot="1" x14ac:dyDescent="0.4">
      <c r="A409" s="13"/>
      <c r="B409" s="26"/>
      <c r="C409" s="21"/>
      <c r="D409" s="21"/>
      <c r="E409" s="21"/>
      <c r="F409" s="21"/>
    </row>
    <row r="410" spans="1:6" ht="18.5" thickBot="1" x14ac:dyDescent="0.45">
      <c r="A410" s="177" t="s">
        <v>259</v>
      </c>
      <c r="B410" s="178"/>
      <c r="C410" s="178"/>
      <c r="D410" s="178"/>
      <c r="E410" s="178"/>
      <c r="F410" s="178"/>
    </row>
    <row r="411" spans="1:6" ht="16" thickBot="1" x14ac:dyDescent="0.4">
      <c r="A411" s="4"/>
      <c r="B411" s="5" t="s">
        <v>0</v>
      </c>
      <c r="C411" s="6" t="s">
        <v>120</v>
      </c>
      <c r="D411" s="6" t="s">
        <v>121</v>
      </c>
      <c r="E411" s="6" t="s">
        <v>122</v>
      </c>
      <c r="F411" s="6" t="s">
        <v>123</v>
      </c>
    </row>
    <row r="412" spans="1:6" ht="16" thickBot="1" x14ac:dyDescent="0.4">
      <c r="A412" s="48" t="s">
        <v>1</v>
      </c>
      <c r="B412" s="28"/>
      <c r="C412" s="29"/>
      <c r="D412" s="29"/>
      <c r="E412" s="29"/>
      <c r="F412" s="29"/>
    </row>
    <row r="413" spans="1:6" x14ac:dyDescent="0.35">
      <c r="A413" s="13" t="s">
        <v>309</v>
      </c>
      <c r="B413" s="96">
        <v>24952.734375</v>
      </c>
      <c r="C413" s="97">
        <v>1871.8975830078125</v>
      </c>
      <c r="D413" s="97">
        <v>2432.136962890625</v>
      </c>
      <c r="E413" s="97">
        <v>5859.73779296875</v>
      </c>
      <c r="F413" s="97">
        <v>14788.9619140625</v>
      </c>
    </row>
    <row r="414" spans="1:6" ht="15" thickBot="1" x14ac:dyDescent="0.4">
      <c r="A414" s="13" t="s">
        <v>310</v>
      </c>
      <c r="B414" s="96">
        <f>B5-B413</f>
        <v>32071.788585450973</v>
      </c>
      <c r="C414" s="97">
        <f>C5-C413</f>
        <v>1956.1025267799128</v>
      </c>
      <c r="D414" s="97">
        <f>D5-D413</f>
        <v>2150.7353922687771</v>
      </c>
      <c r="E414" s="97">
        <f>E5-E413</f>
        <v>8104.6112576389733</v>
      </c>
      <c r="F414" s="97">
        <f>F5-F413</f>
        <v>19860.339955699426</v>
      </c>
    </row>
    <row r="415" spans="1:6" ht="16" thickBot="1" x14ac:dyDescent="0.4">
      <c r="A415" s="48" t="s">
        <v>286</v>
      </c>
      <c r="B415" s="44"/>
      <c r="C415" s="45"/>
      <c r="D415" s="45"/>
      <c r="E415" s="45"/>
      <c r="F415" s="45"/>
    </row>
    <row r="416" spans="1:6" x14ac:dyDescent="0.35">
      <c r="A416" s="13" t="s">
        <v>309</v>
      </c>
      <c r="B416" s="100">
        <f>B413/B$5</f>
        <v>0.43757901126688642</v>
      </c>
      <c r="C416" s="99">
        <f t="shared" ref="C416:F416" si="73">C413/C$5</f>
        <v>0.48900144444134175</v>
      </c>
      <c r="D416" s="99">
        <f t="shared" si="73"/>
        <v>0.53070144101930372</v>
      </c>
      <c r="E416" s="99">
        <f t="shared" si="73"/>
        <v>0.4196212635284805</v>
      </c>
      <c r="F416" s="99">
        <f t="shared" si="73"/>
        <v>0.42681846721329381</v>
      </c>
    </row>
    <row r="417" spans="1:6" x14ac:dyDescent="0.35">
      <c r="A417" s="47" t="s">
        <v>310</v>
      </c>
      <c r="B417" s="115">
        <f>B414/B$5</f>
        <v>0.56242098873311352</v>
      </c>
      <c r="C417" s="116">
        <f t="shared" ref="C417:F417" si="74">C414/C$5</f>
        <v>0.51099855555865825</v>
      </c>
      <c r="D417" s="116">
        <f t="shared" si="74"/>
        <v>0.46929855898069628</v>
      </c>
      <c r="E417" s="116">
        <f t="shared" si="74"/>
        <v>0.5803787364715195</v>
      </c>
      <c r="F417" s="116">
        <f t="shared" si="74"/>
        <v>0.57318153278670625</v>
      </c>
    </row>
    <row r="418" spans="1:6" x14ac:dyDescent="0.35">
      <c r="A418" s="13"/>
      <c r="B418" s="26"/>
      <c r="C418" s="21"/>
      <c r="D418" s="21"/>
      <c r="E418" s="21"/>
      <c r="F418" s="21"/>
    </row>
    <row r="419" spans="1:6" ht="15" thickBot="1" x14ac:dyDescent="0.4">
      <c r="A419" s="13"/>
      <c r="B419" s="26"/>
      <c r="C419" s="21"/>
      <c r="D419" s="21"/>
      <c r="E419" s="21"/>
      <c r="F419" s="21"/>
    </row>
    <row r="420" spans="1:6" ht="18.5" thickBot="1" x14ac:dyDescent="0.45">
      <c r="A420" s="177" t="s">
        <v>260</v>
      </c>
      <c r="B420" s="178"/>
      <c r="C420" s="178"/>
      <c r="D420" s="178"/>
      <c r="E420" s="178"/>
      <c r="F420" s="178"/>
    </row>
    <row r="421" spans="1:6" ht="16" thickBot="1" x14ac:dyDescent="0.4">
      <c r="A421" s="4"/>
      <c r="B421" s="5" t="s">
        <v>0</v>
      </c>
      <c r="C421" s="6" t="s">
        <v>120</v>
      </c>
      <c r="D421" s="6" t="s">
        <v>121</v>
      </c>
      <c r="E421" s="6" t="s">
        <v>122</v>
      </c>
      <c r="F421" s="6" t="s">
        <v>123</v>
      </c>
    </row>
    <row r="422" spans="1:6" ht="16" thickBot="1" x14ac:dyDescent="0.4">
      <c r="A422" s="48" t="s">
        <v>234</v>
      </c>
      <c r="B422" s="28"/>
      <c r="C422" s="29"/>
      <c r="D422" s="29"/>
      <c r="E422" s="29"/>
      <c r="F422" s="29"/>
    </row>
    <row r="423" spans="1:6" ht="15" thickBot="1" x14ac:dyDescent="0.4">
      <c r="A423" s="68" t="s">
        <v>76</v>
      </c>
      <c r="B423" s="69"/>
      <c r="C423" s="70"/>
      <c r="D423" s="70"/>
      <c r="E423" s="70"/>
      <c r="F423" s="70"/>
    </row>
    <row r="424" spans="1:6" x14ac:dyDescent="0.35">
      <c r="A424" s="42" t="s">
        <v>171</v>
      </c>
      <c r="B424" s="11">
        <v>9397.130859375</v>
      </c>
      <c r="C424" s="12">
        <v>773.5279541015625</v>
      </c>
      <c r="D424" s="12">
        <v>617.84832763671875</v>
      </c>
      <c r="E424" s="12">
        <v>2212.783935546875</v>
      </c>
      <c r="F424" s="12">
        <v>5792.97021484375</v>
      </c>
    </row>
    <row r="425" spans="1:6" x14ac:dyDescent="0.35">
      <c r="A425" s="42" t="s">
        <v>77</v>
      </c>
      <c r="B425" s="11">
        <v>2386.845703125</v>
      </c>
      <c r="C425" s="12">
        <v>239.98301696777344</v>
      </c>
      <c r="D425" s="12">
        <v>329.65853881835938</v>
      </c>
      <c r="E425" s="12">
        <v>386.04803466796875</v>
      </c>
      <c r="F425" s="12">
        <v>1431.15625</v>
      </c>
    </row>
    <row r="426" spans="1:6" ht="15" thickBot="1" x14ac:dyDescent="0.4">
      <c r="A426" s="42" t="s">
        <v>172</v>
      </c>
      <c r="B426" s="11">
        <v>2138.6953125</v>
      </c>
      <c r="C426" s="12">
        <v>165.9759521484375</v>
      </c>
      <c r="D426" s="12">
        <v>247.34271240234375</v>
      </c>
      <c r="E426" s="12">
        <v>162.86502075195313</v>
      </c>
      <c r="F426" s="12">
        <v>1562.5115966796875</v>
      </c>
    </row>
    <row r="427" spans="1:6" ht="15" thickBot="1" x14ac:dyDescent="0.4">
      <c r="A427" s="68" t="s">
        <v>78</v>
      </c>
      <c r="B427" s="69"/>
      <c r="C427" s="70"/>
      <c r="D427" s="70"/>
      <c r="E427" s="70"/>
      <c r="F427" s="70"/>
    </row>
    <row r="428" spans="1:6" x14ac:dyDescent="0.35">
      <c r="A428" s="73" t="s">
        <v>173</v>
      </c>
      <c r="B428" s="74">
        <v>2975.594482421875</v>
      </c>
      <c r="C428" s="75">
        <v>367.57711791992188</v>
      </c>
      <c r="D428" s="75">
        <v>349.33206176757813</v>
      </c>
      <c r="E428" s="75">
        <v>458.83938598632813</v>
      </c>
      <c r="F428" s="75">
        <v>1799.8458251953125</v>
      </c>
    </row>
    <row r="429" spans="1:6" x14ac:dyDescent="0.35">
      <c r="A429" s="73" t="s">
        <v>174</v>
      </c>
      <c r="B429" s="74">
        <v>1197.4476318359375</v>
      </c>
      <c r="C429" s="75">
        <v>73.157806396484375</v>
      </c>
      <c r="D429" s="75">
        <v>96.782394409179688</v>
      </c>
      <c r="E429" s="75"/>
      <c r="F429" s="75">
        <v>1027.5074462890625</v>
      </c>
    </row>
    <row r="430" spans="1:6" ht="15" thickBot="1" x14ac:dyDescent="0.4">
      <c r="A430" s="73" t="s">
        <v>79</v>
      </c>
      <c r="B430" s="74">
        <v>863.653564453125</v>
      </c>
      <c r="C430" s="75">
        <v>62.359046936035156</v>
      </c>
      <c r="D430" s="75">
        <v>29.882543563842773</v>
      </c>
      <c r="E430" s="75">
        <v>215.88128662109375</v>
      </c>
      <c r="F430" s="75">
        <v>555.53070068359375</v>
      </c>
    </row>
    <row r="431" spans="1:6" ht="15" thickBot="1" x14ac:dyDescent="0.4">
      <c r="A431" s="68" t="s">
        <v>80</v>
      </c>
      <c r="B431" s="69"/>
      <c r="C431" s="70"/>
      <c r="D431" s="70"/>
      <c r="E431" s="70"/>
      <c r="F431" s="70"/>
    </row>
    <row r="432" spans="1:6" x14ac:dyDescent="0.35">
      <c r="A432" s="42" t="s">
        <v>171</v>
      </c>
      <c r="B432" s="11">
        <v>8138.40185546875</v>
      </c>
      <c r="C432" s="12">
        <v>717.57794189453125</v>
      </c>
      <c r="D432" s="12">
        <v>576.50048828125</v>
      </c>
      <c r="E432" s="12">
        <v>2212.783935546875</v>
      </c>
      <c r="F432" s="12">
        <v>4631.53955078125</v>
      </c>
    </row>
    <row r="433" spans="1:6" x14ac:dyDescent="0.35">
      <c r="A433" s="42" t="s">
        <v>77</v>
      </c>
      <c r="B433" s="11">
        <v>1867.2286376953125</v>
      </c>
      <c r="C433" s="12">
        <v>201.31808471679688</v>
      </c>
      <c r="D433" s="12">
        <v>350.28262329101563</v>
      </c>
      <c r="E433" s="12">
        <v>308.64703369140625</v>
      </c>
      <c r="F433" s="12">
        <v>1006.98095703125</v>
      </c>
    </row>
    <row r="434" spans="1:6" ht="15" thickBot="1" x14ac:dyDescent="0.4">
      <c r="A434" s="42" t="s">
        <v>172</v>
      </c>
      <c r="B434" s="11">
        <v>1572.89404296875</v>
      </c>
      <c r="C434" s="12">
        <v>155.70536804199219</v>
      </c>
      <c r="D434" s="12">
        <v>247.34271240234375</v>
      </c>
      <c r="E434" s="12">
        <v>162.86502075195313</v>
      </c>
      <c r="F434" s="12">
        <v>1006.98095703125</v>
      </c>
    </row>
    <row r="435" spans="1:6" ht="15" thickBot="1" x14ac:dyDescent="0.4">
      <c r="A435" s="68" t="s">
        <v>81</v>
      </c>
      <c r="B435" s="69"/>
      <c r="C435" s="70"/>
      <c r="D435" s="70"/>
      <c r="E435" s="70"/>
      <c r="F435" s="70"/>
    </row>
    <row r="436" spans="1:6" x14ac:dyDescent="0.35">
      <c r="A436" s="73" t="s">
        <v>173</v>
      </c>
      <c r="B436" s="11">
        <v>2505.040283203125</v>
      </c>
      <c r="C436" s="12">
        <v>308.1558837890625</v>
      </c>
      <c r="D436" s="12">
        <v>298.825439453125</v>
      </c>
      <c r="E436" s="12">
        <v>328.03094482421875</v>
      </c>
      <c r="F436" s="12">
        <v>1570.0279541015625</v>
      </c>
    </row>
    <row r="437" spans="1:6" x14ac:dyDescent="0.35">
      <c r="A437" s="73" t="s">
        <v>174</v>
      </c>
      <c r="B437" s="11">
        <v>606.99066162109375</v>
      </c>
      <c r="C437" s="12">
        <v>68.114059448242188</v>
      </c>
      <c r="D437" s="12">
        <v>66.899856567382813</v>
      </c>
      <c r="E437" s="12"/>
      <c r="F437" s="12">
        <v>471.97674560546875</v>
      </c>
    </row>
    <row r="438" spans="1:6" ht="15" thickBot="1" x14ac:dyDescent="0.4">
      <c r="A438" s="78" t="s">
        <v>79</v>
      </c>
      <c r="B438" s="141">
        <v>136.5435791015625</v>
      </c>
      <c r="C438" s="142">
        <v>59.142566680908203</v>
      </c>
      <c r="D438" s="142"/>
      <c r="E438" s="142">
        <v>77.401008605957031</v>
      </c>
      <c r="F438" s="142"/>
    </row>
    <row r="439" spans="1:6" ht="16" thickBot="1" x14ac:dyDescent="0.4">
      <c r="A439" s="48" t="s">
        <v>287</v>
      </c>
      <c r="B439" s="44"/>
      <c r="C439" s="45"/>
      <c r="D439" s="45"/>
      <c r="E439" s="45"/>
      <c r="F439" s="45"/>
    </row>
    <row r="440" spans="1:6" ht="15" thickBot="1" x14ac:dyDescent="0.4">
      <c r="A440" s="68" t="s">
        <v>76</v>
      </c>
      <c r="B440" s="69"/>
      <c r="C440" s="70"/>
      <c r="D440" s="70"/>
      <c r="E440" s="70"/>
      <c r="F440" s="70"/>
    </row>
    <row r="441" spans="1:6" x14ac:dyDescent="0.35">
      <c r="A441" s="42" t="s">
        <v>171</v>
      </c>
      <c r="B441" s="100">
        <f>B424/B$6</f>
        <v>0.26652319018774662</v>
      </c>
      <c r="C441" s="99">
        <f t="shared" ref="C441:F441" si="75">C424/C$6</f>
        <v>0.32733237335330156</v>
      </c>
      <c r="D441" s="99">
        <f t="shared" si="75"/>
        <v>0.21025181964501294</v>
      </c>
      <c r="E441" s="99">
        <f t="shared" si="75"/>
        <v>0.24330884521836948</v>
      </c>
      <c r="F441" s="99">
        <f t="shared" si="75"/>
        <v>0.27768149584718349</v>
      </c>
    </row>
    <row r="442" spans="1:6" x14ac:dyDescent="0.35">
      <c r="A442" s="42" t="s">
        <v>77</v>
      </c>
      <c r="B442" s="100">
        <f t="shared" ref="B442:F442" si="76">B425/B$6</f>
        <v>6.7696166074790648E-2</v>
      </c>
      <c r="C442" s="99">
        <f t="shared" si="76"/>
        <v>0.10155316313007214</v>
      </c>
      <c r="D442" s="99">
        <f t="shared" si="76"/>
        <v>0.11218175164962123</v>
      </c>
      <c r="E442" s="99">
        <f t="shared" si="76"/>
        <v>4.244829330373398E-2</v>
      </c>
      <c r="F442" s="99">
        <f t="shared" si="76"/>
        <v>6.8601355358731922E-2</v>
      </c>
    </row>
    <row r="443" spans="1:6" ht="15" thickBot="1" x14ac:dyDescent="0.4">
      <c r="A443" s="42" t="s">
        <v>172</v>
      </c>
      <c r="B443" s="100">
        <f t="shared" ref="B443:F443" si="77">B426/B$6</f>
        <v>6.0658078093954619E-2</v>
      </c>
      <c r="C443" s="99">
        <f t="shared" si="77"/>
        <v>7.0235732332937437E-2</v>
      </c>
      <c r="D443" s="99">
        <f t="shared" si="77"/>
        <v>8.4169937883368753E-2</v>
      </c>
      <c r="E443" s="99">
        <f t="shared" si="77"/>
        <v>1.7907984367136174E-2</v>
      </c>
      <c r="F443" s="99">
        <f t="shared" si="77"/>
        <v>7.4897771152494949E-2</v>
      </c>
    </row>
    <row r="444" spans="1:6" ht="15" thickBot="1" x14ac:dyDescent="0.4">
      <c r="A444" s="68" t="s">
        <v>78</v>
      </c>
      <c r="B444" s="69">
        <f t="shared" ref="B444:F444" si="78">B427/B$6</f>
        <v>0</v>
      </c>
      <c r="C444" s="70">
        <f t="shared" si="78"/>
        <v>0</v>
      </c>
      <c r="D444" s="70">
        <f t="shared" si="78"/>
        <v>0</v>
      </c>
      <c r="E444" s="70">
        <f t="shared" si="78"/>
        <v>0</v>
      </c>
      <c r="F444" s="70">
        <f t="shared" si="78"/>
        <v>0</v>
      </c>
    </row>
    <row r="445" spans="1:6" x14ac:dyDescent="0.35">
      <c r="A445" s="73" t="s">
        <v>173</v>
      </c>
      <c r="B445" s="100">
        <f t="shared" ref="B445:F445" si="79">B428/B$6</f>
        <v>8.439436951853635E-2</v>
      </c>
      <c r="C445" s="108">
        <f t="shared" si="79"/>
        <v>0.15554691948895838</v>
      </c>
      <c r="D445" s="108">
        <f t="shared" si="79"/>
        <v>0.11887658889992657</v>
      </c>
      <c r="E445" s="108">
        <f t="shared" si="79"/>
        <v>5.0452138300366045E-2</v>
      </c>
      <c r="F445" s="108">
        <f t="shared" si="79"/>
        <v>8.6274201747820134E-2</v>
      </c>
    </row>
    <row r="446" spans="1:6" x14ac:dyDescent="0.35">
      <c r="A446" s="73" t="s">
        <v>174</v>
      </c>
      <c r="B446" s="100">
        <f t="shared" ref="B446:F446" si="80">B429/B$6</f>
        <v>3.3962234611352719E-2</v>
      </c>
      <c r="C446" s="108">
        <f>C429/C$6</f>
        <v>3.0958051703375674E-2</v>
      </c>
      <c r="D446" s="108">
        <f t="shared" si="80"/>
        <v>3.2934740815703765E-2</v>
      </c>
      <c r="E446" s="108">
        <f t="shared" si="80"/>
        <v>0</v>
      </c>
      <c r="F446" s="108">
        <f t="shared" si="80"/>
        <v>4.9252765696700916E-2</v>
      </c>
    </row>
    <row r="447" spans="1:6" ht="15" thickBot="1" x14ac:dyDescent="0.4">
      <c r="A447" s="73" t="s">
        <v>79</v>
      </c>
      <c r="B447" s="100">
        <f t="shared" ref="B447:F447" si="81">B430/B$6</f>
        <v>2.4495104586675399E-2</v>
      </c>
      <c r="C447" s="108">
        <f t="shared" si="81"/>
        <v>2.6388360918812054E-2</v>
      </c>
      <c r="D447" s="108">
        <f t="shared" si="81"/>
        <v>1.016893447612194E-2</v>
      </c>
      <c r="E447" s="108">
        <f t="shared" si="81"/>
        <v>2.3737440293307599E-2</v>
      </c>
      <c r="F447" s="108">
        <f t="shared" si="81"/>
        <v>2.6628929587723598E-2</v>
      </c>
    </row>
    <row r="448" spans="1:6" ht="15" thickBot="1" x14ac:dyDescent="0.4">
      <c r="A448" s="68" t="s">
        <v>80</v>
      </c>
      <c r="B448" s="69">
        <f t="shared" ref="B448:F448" si="82">B431/B$6</f>
        <v>0</v>
      </c>
      <c r="C448" s="70">
        <f t="shared" si="82"/>
        <v>0</v>
      </c>
      <c r="D448" s="70">
        <f t="shared" si="82"/>
        <v>0</v>
      </c>
      <c r="E448" s="70">
        <f t="shared" si="82"/>
        <v>0</v>
      </c>
      <c r="F448" s="70">
        <f t="shared" si="82"/>
        <v>0</v>
      </c>
    </row>
    <row r="449" spans="1:6" x14ac:dyDescent="0.35">
      <c r="A449" s="42" t="s">
        <v>171</v>
      </c>
      <c r="B449" s="100">
        <f t="shared" ref="B449:F449" si="83">B432/B$6</f>
        <v>0.23082288179327023</v>
      </c>
      <c r="C449" s="99">
        <f t="shared" si="83"/>
        <v>0.30365611163869377</v>
      </c>
      <c r="D449" s="99">
        <f t="shared" si="83"/>
        <v>0.19618128149832956</v>
      </c>
      <c r="E449" s="99">
        <f t="shared" si="83"/>
        <v>0.24330884521836948</v>
      </c>
      <c r="F449" s="99">
        <f t="shared" si="83"/>
        <v>0.22200922546449148</v>
      </c>
    </row>
    <row r="450" spans="1:6" x14ac:dyDescent="0.35">
      <c r="A450" s="42" t="s">
        <v>77</v>
      </c>
      <c r="B450" s="100">
        <f t="shared" ref="B450:F450" si="84">B433/B$6</f>
        <v>5.2958689282483179E-2</v>
      </c>
      <c r="C450" s="99">
        <f t="shared" si="84"/>
        <v>8.5191396277112308E-2</v>
      </c>
      <c r="D450" s="99">
        <f t="shared" si="84"/>
        <v>0.11920006196127113</v>
      </c>
      <c r="E450" s="99">
        <f t="shared" si="84"/>
        <v>3.3937589721778058E-2</v>
      </c>
      <c r="F450" s="99">
        <f t="shared" si="84"/>
        <v>4.8268844490443816E-2</v>
      </c>
    </row>
    <row r="451" spans="1:6" ht="15" thickBot="1" x14ac:dyDescent="0.4">
      <c r="A451" s="42" t="s">
        <v>172</v>
      </c>
      <c r="B451" s="100">
        <f t="shared" ref="B451:F451" si="85">B434/B$6</f>
        <v>4.4610716231657917E-2</v>
      </c>
      <c r="C451" s="99">
        <f t="shared" si="85"/>
        <v>6.5889548522176239E-2</v>
      </c>
      <c r="D451" s="99">
        <f t="shared" si="85"/>
        <v>8.4169937883368753E-2</v>
      </c>
      <c r="E451" s="99">
        <f t="shared" si="85"/>
        <v>1.7907984367136174E-2</v>
      </c>
      <c r="F451" s="99">
        <f t="shared" si="85"/>
        <v>4.8268844490443816E-2</v>
      </c>
    </row>
    <row r="452" spans="1:6" ht="15" thickBot="1" x14ac:dyDescent="0.4">
      <c r="A452" s="68" t="s">
        <v>81</v>
      </c>
      <c r="B452" s="69">
        <f t="shared" ref="B452:F452" si="86">B435/B$6</f>
        <v>0</v>
      </c>
      <c r="C452" s="70">
        <f t="shared" si="86"/>
        <v>0</v>
      </c>
      <c r="D452" s="70">
        <f t="shared" si="86"/>
        <v>0</v>
      </c>
      <c r="E452" s="70">
        <f t="shared" si="86"/>
        <v>0</v>
      </c>
      <c r="F452" s="70">
        <f t="shared" si="86"/>
        <v>0</v>
      </c>
    </row>
    <row r="453" spans="1:6" x14ac:dyDescent="0.35">
      <c r="A453" s="73" t="s">
        <v>173</v>
      </c>
      <c r="B453" s="100">
        <f t="shared" ref="B453:F453" si="87">B436/B$6</f>
        <v>7.1048422951568685E-2</v>
      </c>
      <c r="C453" s="99">
        <f t="shared" si="87"/>
        <v>0.13040174730416285</v>
      </c>
      <c r="D453" s="99">
        <f t="shared" si="87"/>
        <v>0.10168934605934873</v>
      </c>
      <c r="E453" s="99">
        <f t="shared" si="87"/>
        <v>3.6068966833558522E-2</v>
      </c>
      <c r="F453" s="99">
        <f t="shared" si="87"/>
        <v>7.5258061866036036E-2</v>
      </c>
    </row>
    <row r="454" spans="1:6" x14ac:dyDescent="0.35">
      <c r="A454" s="73" t="s">
        <v>174</v>
      </c>
      <c r="B454" s="100">
        <f t="shared" ref="B454:F454" si="88">B437/B$6</f>
        <v>1.721558313599824E-2</v>
      </c>
      <c r="C454" s="99">
        <f t="shared" si="88"/>
        <v>2.8823698768349337E-2</v>
      </c>
      <c r="D454" s="99">
        <f t="shared" si="88"/>
        <v>2.2765808286775838E-2</v>
      </c>
      <c r="E454" s="99">
        <f t="shared" si="88"/>
        <v>0</v>
      </c>
      <c r="F454" s="99">
        <f t="shared" si="88"/>
        <v>2.2623836108977322E-2</v>
      </c>
    </row>
    <row r="455" spans="1:6" x14ac:dyDescent="0.35">
      <c r="A455" s="78" t="s">
        <v>79</v>
      </c>
      <c r="B455" s="115">
        <f t="shared" ref="B455:F455" si="89">B438/B$6</f>
        <v>3.872674632970024E-3</v>
      </c>
      <c r="C455" s="116">
        <f t="shared" si="89"/>
        <v>2.5027249002724145E-2</v>
      </c>
      <c r="D455" s="116">
        <f t="shared" si="89"/>
        <v>0</v>
      </c>
      <c r="E455" s="116">
        <f t="shared" si="89"/>
        <v>8.5107044208535404E-3</v>
      </c>
      <c r="F455" s="116">
        <f t="shared" si="89"/>
        <v>0</v>
      </c>
    </row>
    <row r="456" spans="1:6" x14ac:dyDescent="0.35">
      <c r="A456" s="73"/>
      <c r="B456" s="113"/>
      <c r="C456" s="101"/>
      <c r="D456" s="101"/>
      <c r="E456" s="101"/>
      <c r="F456" s="101"/>
    </row>
    <row r="457" spans="1:6" ht="15" thickBot="1" x14ac:dyDescent="0.4">
      <c r="A457" s="73"/>
      <c r="B457" s="76"/>
      <c r="C457" s="77"/>
      <c r="D457" s="77"/>
      <c r="E457" s="77"/>
      <c r="F457" s="77"/>
    </row>
    <row r="458" spans="1:6" ht="18.5" thickBot="1" x14ac:dyDescent="0.45">
      <c r="A458" s="177" t="s">
        <v>261</v>
      </c>
      <c r="B458" s="178"/>
      <c r="C458" s="178"/>
      <c r="D458" s="178"/>
      <c r="E458" s="178"/>
      <c r="F458" s="178"/>
    </row>
    <row r="459" spans="1:6" ht="16" thickBot="1" x14ac:dyDescent="0.4">
      <c r="A459" s="4"/>
      <c r="B459" s="5" t="s">
        <v>0</v>
      </c>
      <c r="C459" s="6" t="s">
        <v>120</v>
      </c>
      <c r="D459" s="6" t="s">
        <v>121</v>
      </c>
      <c r="E459" s="6" t="s">
        <v>122</v>
      </c>
      <c r="F459" s="6" t="s">
        <v>123</v>
      </c>
    </row>
    <row r="460" spans="1:6" ht="16" thickBot="1" x14ac:dyDescent="0.4">
      <c r="A460" s="48" t="s">
        <v>1</v>
      </c>
      <c r="B460" s="24"/>
      <c r="C460" s="49"/>
      <c r="D460" s="49"/>
      <c r="E460" s="49"/>
      <c r="F460" s="49"/>
    </row>
    <row r="461" spans="1:6" x14ac:dyDescent="0.35">
      <c r="A461" s="42" t="s">
        <v>82</v>
      </c>
      <c r="B461" s="11">
        <v>3021.744873046875</v>
      </c>
      <c r="C461" s="12">
        <v>199.779541015625</v>
      </c>
      <c r="D461" s="12">
        <v>147.00984191894531</v>
      </c>
      <c r="E461" s="12">
        <v>991.6507568359375</v>
      </c>
      <c r="F461" s="12">
        <v>1683.3048095703125</v>
      </c>
    </row>
    <row r="462" spans="1:6" x14ac:dyDescent="0.35">
      <c r="A462" s="42" t="s">
        <v>83</v>
      </c>
      <c r="B462" s="11">
        <v>2428.251708984375</v>
      </c>
      <c r="C462" s="12">
        <v>166.6942138671875</v>
      </c>
      <c r="D462" s="12">
        <v>118.82762145996094</v>
      </c>
      <c r="E462" s="12">
        <v>402.67547607421875</v>
      </c>
      <c r="F462" s="12">
        <v>1740.054443359375</v>
      </c>
    </row>
    <row r="463" spans="1:6" x14ac:dyDescent="0.35">
      <c r="A463" s="42" t="s">
        <v>84</v>
      </c>
      <c r="B463" s="11">
        <v>6220.00634765625</v>
      </c>
      <c r="C463" s="12">
        <v>291.17437744140625</v>
      </c>
      <c r="D463" s="12">
        <v>910.67706298828125</v>
      </c>
      <c r="E463" s="12">
        <v>893.31158447265625</v>
      </c>
      <c r="F463" s="12">
        <v>4124.84326171875</v>
      </c>
    </row>
    <row r="464" spans="1:6" ht="15" thickBot="1" x14ac:dyDescent="0.4">
      <c r="A464" s="42" t="s">
        <v>175</v>
      </c>
      <c r="B464" s="11">
        <v>3796.6181640625</v>
      </c>
      <c r="C464" s="12">
        <v>251.06425476074219</v>
      </c>
      <c r="D464" s="12">
        <v>282.56341552734375</v>
      </c>
      <c r="E464" s="12">
        <v>1611.525390625</v>
      </c>
      <c r="F464" s="12">
        <v>1651.4649658203125</v>
      </c>
    </row>
    <row r="465" spans="1:6" ht="16" thickBot="1" x14ac:dyDescent="0.4">
      <c r="A465" s="48" t="s">
        <v>287</v>
      </c>
      <c r="B465" s="24"/>
      <c r="C465" s="49"/>
      <c r="D465" s="49"/>
      <c r="E465" s="49"/>
      <c r="F465" s="49"/>
    </row>
    <row r="466" spans="1:6" x14ac:dyDescent="0.35">
      <c r="A466" s="73" t="s">
        <v>82</v>
      </c>
      <c r="B466" s="100">
        <f>B461/B$6</f>
        <v>8.5703295564353243E-2</v>
      </c>
      <c r="C466" s="99">
        <f t="shared" ref="C466:F466" si="90">C461/C$6</f>
        <v>8.4540333625087921E-2</v>
      </c>
      <c r="D466" s="99">
        <f t="shared" si="90"/>
        <v>5.0026981358696522E-2</v>
      </c>
      <c r="E466" s="99">
        <f t="shared" si="90"/>
        <v>0.10903793932598482</v>
      </c>
      <c r="F466" s="99">
        <f t="shared" si="90"/>
        <v>8.0687899325035659E-2</v>
      </c>
    </row>
    <row r="467" spans="1:6" x14ac:dyDescent="0.35">
      <c r="A467" s="73" t="s">
        <v>83</v>
      </c>
      <c r="B467" s="100">
        <f t="shared" ref="B467:F467" si="91">B462/B$6</f>
        <v>6.887053098890307E-2</v>
      </c>
      <c r="C467" s="99">
        <f>C462/C$6</f>
        <v>7.0539677797145428E-2</v>
      </c>
      <c r="D467" s="99">
        <f t="shared" si="91"/>
        <v>4.043666142402421E-2</v>
      </c>
      <c r="E467" s="99">
        <f t="shared" si="91"/>
        <v>4.4276580061650521E-2</v>
      </c>
      <c r="F467" s="99">
        <f t="shared" si="91"/>
        <v>8.3408148629778855E-2</v>
      </c>
    </row>
    <row r="468" spans="1:6" x14ac:dyDescent="0.35">
      <c r="A468" s="73" t="s">
        <v>84</v>
      </c>
      <c r="B468" s="100">
        <f>B463/B$6</f>
        <v>0.17641298813153231</v>
      </c>
      <c r="C468" s="99">
        <f t="shared" ref="C468:F468" si="92">C463/C$6</f>
        <v>0.12321571511693738</v>
      </c>
      <c r="D468" s="99">
        <f t="shared" si="92"/>
        <v>0.3099005063826008</v>
      </c>
      <c r="E468" s="99">
        <f t="shared" si="92"/>
        <v>9.8224958409469446E-2</v>
      </c>
      <c r="F468" s="99">
        <f t="shared" si="92"/>
        <v>0.19772113519836762</v>
      </c>
    </row>
    <row r="469" spans="1:6" x14ac:dyDescent="0.35">
      <c r="A469" s="78" t="s">
        <v>175</v>
      </c>
      <c r="B469" s="115">
        <f t="shared" ref="B469:F469" si="93">B464/B$6</f>
        <v>0.10768039736311422</v>
      </c>
      <c r="C469" s="116">
        <f t="shared" si="93"/>
        <v>0.10624238974073513</v>
      </c>
      <c r="D469" s="116">
        <f t="shared" si="93"/>
        <v>9.615543106991363E-2</v>
      </c>
      <c r="E469" s="116">
        <f t="shared" si="93"/>
        <v>0.17719686749991972</v>
      </c>
      <c r="F469" s="116">
        <f t="shared" si="93"/>
        <v>7.9161681320774946E-2</v>
      </c>
    </row>
    <row r="470" spans="1:6" x14ac:dyDescent="0.35">
      <c r="A470" s="73"/>
      <c r="B470" s="76"/>
      <c r="C470" s="77"/>
      <c r="D470" s="77"/>
      <c r="E470" s="77"/>
      <c r="F470" s="77"/>
    </row>
    <row r="471" spans="1:6" ht="15" thickBot="1" x14ac:dyDescent="0.4">
      <c r="A471" s="73"/>
      <c r="B471" s="76"/>
      <c r="C471" s="77"/>
      <c r="D471" s="77"/>
      <c r="E471" s="77"/>
      <c r="F471" s="77"/>
    </row>
    <row r="472" spans="1:6" ht="18.5" thickBot="1" x14ac:dyDescent="0.45">
      <c r="A472" s="177" t="s">
        <v>262</v>
      </c>
      <c r="B472" s="178"/>
      <c r="C472" s="178"/>
      <c r="D472" s="178"/>
      <c r="E472" s="178"/>
      <c r="F472" s="178"/>
    </row>
    <row r="473" spans="1:6" ht="16" thickBot="1" x14ac:dyDescent="0.4">
      <c r="A473" s="4"/>
      <c r="B473" s="5" t="s">
        <v>0</v>
      </c>
      <c r="C473" s="6" t="s">
        <v>120</v>
      </c>
      <c r="D473" s="6" t="s">
        <v>121</v>
      </c>
      <c r="E473" s="6" t="s">
        <v>122</v>
      </c>
      <c r="F473" s="6" t="s">
        <v>123</v>
      </c>
    </row>
    <row r="474" spans="1:6" ht="16" thickBot="1" x14ac:dyDescent="0.4">
      <c r="A474" s="63" t="s">
        <v>1</v>
      </c>
      <c r="B474" s="39"/>
      <c r="C474" s="72"/>
      <c r="D474" s="72"/>
      <c r="E474" s="72"/>
      <c r="F474" s="72"/>
    </row>
    <row r="475" spans="1:6" ht="15" thickBot="1" x14ac:dyDescent="0.4">
      <c r="A475" s="79" t="s">
        <v>85</v>
      </c>
      <c r="B475" s="69"/>
      <c r="C475" s="70"/>
      <c r="D475" s="70"/>
      <c r="E475" s="70"/>
      <c r="F475" s="70"/>
    </row>
    <row r="476" spans="1:6" x14ac:dyDescent="0.35">
      <c r="A476" s="42" t="s">
        <v>86</v>
      </c>
      <c r="B476" s="11">
        <v>10129.629999999999</v>
      </c>
      <c r="C476" s="12">
        <v>709.32262000000003</v>
      </c>
      <c r="D476" s="12">
        <v>855.55989</v>
      </c>
      <c r="E476" s="12">
        <v>3064.53</v>
      </c>
      <c r="F476" s="12">
        <v>5500.2139999999999</v>
      </c>
    </row>
    <row r="477" spans="1:6" x14ac:dyDescent="0.35">
      <c r="A477" s="42" t="s">
        <v>87</v>
      </c>
      <c r="B477" s="11">
        <v>9021.197265625</v>
      </c>
      <c r="C477" s="12">
        <v>658.83038330078125</v>
      </c>
      <c r="D477" s="12">
        <v>729.09344482421875</v>
      </c>
      <c r="E477" s="12">
        <v>2609.730712890625</v>
      </c>
      <c r="F477" s="12">
        <v>5023.54248046875</v>
      </c>
    </row>
    <row r="478" spans="1:6" ht="15" thickBot="1" x14ac:dyDescent="0.4">
      <c r="A478" s="42" t="s">
        <v>88</v>
      </c>
      <c r="B478" s="11">
        <v>3388.19775390625</v>
      </c>
      <c r="C478" s="12">
        <v>219.44462585449219</v>
      </c>
      <c r="D478" s="12">
        <v>397.59909057617188</v>
      </c>
      <c r="E478" s="12">
        <v>976.079345703125</v>
      </c>
      <c r="F478" s="12">
        <v>1795.0748291015625</v>
      </c>
    </row>
    <row r="479" spans="1:6" ht="15" thickBot="1" x14ac:dyDescent="0.4">
      <c r="A479" s="79" t="s">
        <v>89</v>
      </c>
      <c r="B479" s="71"/>
      <c r="C479" s="80"/>
      <c r="D479" s="80"/>
      <c r="E479" s="80"/>
      <c r="F479" s="80"/>
    </row>
    <row r="480" spans="1:6" x14ac:dyDescent="0.35">
      <c r="A480" s="42" t="s">
        <v>90</v>
      </c>
      <c r="B480" s="11">
        <v>1231.3228759765625</v>
      </c>
      <c r="C480" s="12">
        <v>106.98274993896484</v>
      </c>
      <c r="D480" s="12">
        <v>69.302040100097656</v>
      </c>
      <c r="E480" s="12">
        <v>298.51580810546875</v>
      </c>
      <c r="F480" s="12">
        <v>756.522216796875</v>
      </c>
    </row>
    <row r="481" spans="1:6" ht="15" thickBot="1" x14ac:dyDescent="0.4">
      <c r="A481" s="42" t="s">
        <v>91</v>
      </c>
      <c r="B481" s="11">
        <v>1370.1417236328125</v>
      </c>
      <c r="C481" s="12">
        <v>113.23422241210938</v>
      </c>
      <c r="D481" s="12">
        <v>59.765087127685547</v>
      </c>
      <c r="E481" s="12">
        <v>419.41665649414063</v>
      </c>
      <c r="F481" s="12">
        <v>777.725830078125</v>
      </c>
    </row>
    <row r="482" spans="1:6" x14ac:dyDescent="0.35">
      <c r="A482" s="81" t="s">
        <v>92</v>
      </c>
      <c r="B482" s="11">
        <v>7803.6630859375</v>
      </c>
      <c r="C482" s="82">
        <v>492.402099609375</v>
      </c>
      <c r="D482" s="82">
        <v>726.49273681640625</v>
      </c>
      <c r="E482" s="82">
        <v>2346.597412109375</v>
      </c>
      <c r="F482" s="82">
        <v>4238.1708984375</v>
      </c>
    </row>
    <row r="483" spans="1:6" ht="16" thickBot="1" x14ac:dyDescent="0.4">
      <c r="A483" s="65" t="s">
        <v>286</v>
      </c>
      <c r="B483" s="83"/>
      <c r="C483" s="66"/>
      <c r="D483" s="66"/>
      <c r="E483" s="66"/>
      <c r="F483" s="66"/>
    </row>
    <row r="484" spans="1:6" x14ac:dyDescent="0.35">
      <c r="A484" s="84" t="s">
        <v>85</v>
      </c>
      <c r="B484" s="36"/>
      <c r="C484" s="37"/>
      <c r="D484" s="37"/>
      <c r="E484" s="37"/>
      <c r="F484" s="37"/>
    </row>
    <row r="485" spans="1:6" x14ac:dyDescent="0.35">
      <c r="A485" s="42" t="s">
        <v>93</v>
      </c>
      <c r="B485" s="100">
        <f>B476/B$5</f>
        <v>0.17763638298255199</v>
      </c>
      <c r="C485" s="99">
        <f t="shared" ref="B485:F487" si="94">C476/C$5</f>
        <v>0.18529848475875155</v>
      </c>
      <c r="D485" s="99">
        <f t="shared" si="94"/>
        <v>0.18668638873103455</v>
      </c>
      <c r="E485" s="99">
        <f t="shared" si="94"/>
        <v>0.21945383840621149</v>
      </c>
      <c r="F485" s="99">
        <f t="shared" si="94"/>
        <v>0.15873953306978394</v>
      </c>
    </row>
    <row r="486" spans="1:6" x14ac:dyDescent="0.35">
      <c r="A486" s="42" t="s">
        <v>87</v>
      </c>
      <c r="B486" s="100">
        <f t="shared" si="94"/>
        <v>0.15819855734490929</v>
      </c>
      <c r="C486" s="99">
        <f t="shared" si="94"/>
        <v>0.17210824566494473</v>
      </c>
      <c r="D486" s="99">
        <f t="shared" si="94"/>
        <v>0.15909093431402352</v>
      </c>
      <c r="E486" s="99">
        <f t="shared" si="94"/>
        <v>0.18688523922116157</v>
      </c>
      <c r="F486" s="99">
        <f t="shared" si="94"/>
        <v>0.14498250208188873</v>
      </c>
    </row>
    <row r="487" spans="1:6" ht="15" thickBot="1" x14ac:dyDescent="0.4">
      <c r="A487" s="42" t="s">
        <v>88</v>
      </c>
      <c r="B487" s="100">
        <f t="shared" si="94"/>
        <v>5.9416503251699532E-2</v>
      </c>
      <c r="C487" s="99">
        <f t="shared" si="94"/>
        <v>5.7326180658511292E-2</v>
      </c>
      <c r="D487" s="99">
        <f t="shared" si="94"/>
        <v>8.6757618315193616E-2</v>
      </c>
      <c r="E487" s="99">
        <f t="shared" si="94"/>
        <v>6.98979481367695E-2</v>
      </c>
      <c r="F487" s="99">
        <f t="shared" si="94"/>
        <v>5.180695518336273E-2</v>
      </c>
    </row>
    <row r="488" spans="1:6" ht="15" thickBot="1" x14ac:dyDescent="0.4">
      <c r="A488" s="79" t="s">
        <v>89</v>
      </c>
      <c r="B488" s="85"/>
      <c r="C488" s="86"/>
      <c r="D488" s="86"/>
      <c r="E488" s="86"/>
      <c r="F488" s="86"/>
    </row>
    <row r="489" spans="1:6" x14ac:dyDescent="0.35">
      <c r="A489" s="42" t="s">
        <v>90</v>
      </c>
      <c r="B489" s="100">
        <f>B480/B$476</f>
        <v>0.1215565500394943</v>
      </c>
      <c r="C489" s="99">
        <f t="shared" ref="B489:F491" si="95">C480/C$476</f>
        <v>0.15082382391663307</v>
      </c>
      <c r="D489" s="99">
        <f t="shared" si="95"/>
        <v>8.1001974157645068E-2</v>
      </c>
      <c r="E489" s="99">
        <f t="shared" si="95"/>
        <v>9.7409980683977229E-2</v>
      </c>
      <c r="F489" s="99">
        <f t="shared" si="95"/>
        <v>0.13754414224553355</v>
      </c>
    </row>
    <row r="490" spans="1:6" x14ac:dyDescent="0.35">
      <c r="A490" s="42" t="s">
        <v>91</v>
      </c>
      <c r="B490" s="100">
        <f t="shared" si="95"/>
        <v>0.1352607867841977</v>
      </c>
      <c r="C490" s="99">
        <f t="shared" si="95"/>
        <v>0.15963712310783121</v>
      </c>
      <c r="D490" s="99">
        <f t="shared" si="95"/>
        <v>6.985494274127968E-2</v>
      </c>
      <c r="E490" s="99">
        <f t="shared" si="95"/>
        <v>0.13686165790321536</v>
      </c>
      <c r="F490" s="99">
        <f t="shared" si="95"/>
        <v>0.14139919466372128</v>
      </c>
    </row>
    <row r="491" spans="1:6" x14ac:dyDescent="0.35">
      <c r="A491" s="43" t="s">
        <v>92</v>
      </c>
      <c r="B491" s="115">
        <f t="shared" si="95"/>
        <v>0.77037987428341415</v>
      </c>
      <c r="C491" s="116">
        <f t="shared" si="95"/>
        <v>0.69418637686949136</v>
      </c>
      <c r="D491" s="116">
        <f t="shared" si="95"/>
        <v>0.84914305276326862</v>
      </c>
      <c r="E491" s="116">
        <f t="shared" si="95"/>
        <v>0.76572832118118439</v>
      </c>
      <c r="F491" s="116">
        <f t="shared" si="95"/>
        <v>0.77054654572303916</v>
      </c>
    </row>
    <row r="493" spans="1:6" ht="15" thickBot="1" x14ac:dyDescent="0.4"/>
    <row r="494" spans="1:6" ht="18.5" thickBot="1" x14ac:dyDescent="0.45">
      <c r="A494" s="177" t="s">
        <v>264</v>
      </c>
      <c r="B494" s="178"/>
      <c r="C494" s="178"/>
      <c r="D494" s="178"/>
      <c r="E494" s="178"/>
      <c r="F494" s="178"/>
    </row>
    <row r="495" spans="1:6" ht="16" thickBot="1" x14ac:dyDescent="0.4">
      <c r="A495" s="4"/>
      <c r="B495" s="5" t="s">
        <v>0</v>
      </c>
      <c r="C495" s="6" t="s">
        <v>120</v>
      </c>
      <c r="D495" s="6" t="s">
        <v>121</v>
      </c>
      <c r="E495" s="6" t="s">
        <v>122</v>
      </c>
      <c r="F495" s="6" t="s">
        <v>123</v>
      </c>
    </row>
    <row r="496" spans="1:6" ht="15.5" x14ac:dyDescent="0.35">
      <c r="A496" s="63" t="s">
        <v>1</v>
      </c>
      <c r="B496" s="39"/>
      <c r="C496" s="72"/>
      <c r="D496" s="72"/>
      <c r="E496" s="72"/>
      <c r="F496" s="72"/>
    </row>
    <row r="497" spans="1:6" x14ac:dyDescent="0.35">
      <c r="A497" s="143" t="s">
        <v>265</v>
      </c>
      <c r="B497" s="144">
        <v>6077.86279296875</v>
      </c>
      <c r="C497" s="1">
        <v>323.59432983398438</v>
      </c>
      <c r="D497" s="1">
        <v>470.83761596679688</v>
      </c>
      <c r="E497" s="1">
        <v>1533.3551025390625</v>
      </c>
      <c r="F497" s="1">
        <v>3750.075927734375</v>
      </c>
    </row>
    <row r="498" spans="1:6" x14ac:dyDescent="0.35">
      <c r="A498" s="143" t="s">
        <v>266</v>
      </c>
      <c r="B498" s="144">
        <f>B$6-B497</f>
        <v>29180.34814453125</v>
      </c>
      <c r="C498" s="1">
        <f t="shared" ref="C498:F498" si="96">C$6-C497</f>
        <v>2039.5326232910156</v>
      </c>
      <c r="D498" s="1">
        <f t="shared" si="96"/>
        <v>2467.7734680175781</v>
      </c>
      <c r="E498" s="1">
        <f t="shared" si="96"/>
        <v>7561.1927490234375</v>
      </c>
      <c r="F498" s="1">
        <f t="shared" si="96"/>
        <v>17111.847900390625</v>
      </c>
    </row>
    <row r="499" spans="1:6" ht="16" thickBot="1" x14ac:dyDescent="0.4">
      <c r="A499" s="65" t="s">
        <v>287</v>
      </c>
      <c r="B499" s="83"/>
      <c r="C499" s="66"/>
      <c r="D499" s="66"/>
      <c r="E499" s="66"/>
      <c r="F499" s="66"/>
    </row>
    <row r="500" spans="1:6" x14ac:dyDescent="0.35">
      <c r="A500" s="143" t="s">
        <v>265</v>
      </c>
      <c r="B500" s="117">
        <f>B497/B$6</f>
        <v>0.17238148593933461</v>
      </c>
      <c r="C500" s="101">
        <f t="shared" ref="C500:F500" si="97">C497/C$6</f>
        <v>0.13693480555755294</v>
      </c>
      <c r="D500" s="101">
        <f t="shared" si="97"/>
        <v>0.16022454231282698</v>
      </c>
      <c r="E500" s="101">
        <f t="shared" si="97"/>
        <v>0.16860157619332583</v>
      </c>
      <c r="F500" s="101">
        <f t="shared" si="97"/>
        <v>0.17975695619589555</v>
      </c>
    </row>
    <row r="501" spans="1:6" x14ac:dyDescent="0.35">
      <c r="A501" s="145" t="s">
        <v>266</v>
      </c>
      <c r="B501" s="115">
        <f>B498/B$6</f>
        <v>0.82761851406066544</v>
      </c>
      <c r="C501" s="118">
        <f t="shared" ref="C501:F501" si="98">C498/C$6</f>
        <v>0.86306519444244711</v>
      </c>
      <c r="D501" s="118">
        <f t="shared" si="98"/>
        <v>0.83977545768717299</v>
      </c>
      <c r="E501" s="118">
        <f t="shared" si="98"/>
        <v>0.83139842380667417</v>
      </c>
      <c r="F501" s="118">
        <f t="shared" si="98"/>
        <v>0.82024304380410451</v>
      </c>
    </row>
    <row r="503" spans="1:6" ht="15" thickBot="1" x14ac:dyDescent="0.4"/>
    <row r="504" spans="1:6" ht="18.5" thickBot="1" x14ac:dyDescent="0.45">
      <c r="A504" s="177" t="s">
        <v>263</v>
      </c>
      <c r="B504" s="178"/>
      <c r="C504" s="178"/>
      <c r="D504" s="178"/>
      <c r="E504" s="178"/>
      <c r="F504" s="178"/>
    </row>
    <row r="505" spans="1:6" ht="16" thickBot="1" x14ac:dyDescent="0.4">
      <c r="A505" s="4"/>
      <c r="B505" s="5" t="s">
        <v>0</v>
      </c>
      <c r="C505" s="6" t="s">
        <v>120</v>
      </c>
      <c r="D505" s="6" t="s">
        <v>121</v>
      </c>
      <c r="E505" s="6" t="s">
        <v>122</v>
      </c>
      <c r="F505" s="6" t="s">
        <v>123</v>
      </c>
    </row>
    <row r="506" spans="1:6" ht="16" thickBot="1" x14ac:dyDescent="0.4">
      <c r="A506" s="63" t="s">
        <v>234</v>
      </c>
      <c r="B506" s="39"/>
      <c r="C506" s="72"/>
      <c r="D506" s="72"/>
      <c r="E506" s="72"/>
      <c r="F506" s="72"/>
    </row>
    <row r="507" spans="1:6" ht="15" thickBot="1" x14ac:dyDescent="0.4">
      <c r="A507" s="79" t="s">
        <v>73</v>
      </c>
      <c r="B507" s="85"/>
      <c r="C507" s="86"/>
      <c r="D507" s="86"/>
      <c r="E507" s="86"/>
      <c r="F507" s="86"/>
    </row>
    <row r="508" spans="1:6" x14ac:dyDescent="0.35">
      <c r="A508" s="54" t="s">
        <v>31</v>
      </c>
      <c r="B508" s="96">
        <v>4361.666015625</v>
      </c>
      <c r="C508" s="97">
        <v>223.64144897460938</v>
      </c>
      <c r="D508" s="97">
        <v>420.33099365234375</v>
      </c>
      <c r="E508" s="97">
        <v>1309.716552734375</v>
      </c>
      <c r="F508" s="97">
        <v>2407.97705078125</v>
      </c>
    </row>
    <row r="509" spans="1:6" x14ac:dyDescent="0.35">
      <c r="A509" s="54" t="s">
        <v>21</v>
      </c>
      <c r="B509" s="96">
        <v>555.98321533203125</v>
      </c>
      <c r="C509" s="97">
        <v>31.150199890136719</v>
      </c>
      <c r="D509" s="97">
        <v>91.754776000976563</v>
      </c>
      <c r="E509" s="97">
        <v>433.07821655273438</v>
      </c>
      <c r="F509" s="97"/>
    </row>
    <row r="510" spans="1:6" x14ac:dyDescent="0.35">
      <c r="A510" s="54" t="s">
        <v>22</v>
      </c>
      <c r="B510" s="96">
        <v>584.61773681640625</v>
      </c>
      <c r="C510" s="97">
        <v>59.784709930419922</v>
      </c>
      <c r="D510" s="97">
        <v>91.754776000976563</v>
      </c>
      <c r="E510" s="97">
        <v>433.07821655273438</v>
      </c>
      <c r="F510" s="97"/>
    </row>
    <row r="511" spans="1:6" x14ac:dyDescent="0.35">
      <c r="A511" s="54" t="s">
        <v>74</v>
      </c>
      <c r="B511" s="96">
        <v>555.98321533203125</v>
      </c>
      <c r="C511" s="97">
        <v>31.150199890136719</v>
      </c>
      <c r="D511" s="97">
        <v>91.754776000976563</v>
      </c>
      <c r="E511" s="97">
        <v>433.07821655273438</v>
      </c>
      <c r="F511" s="97"/>
    </row>
    <row r="512" spans="1:6" x14ac:dyDescent="0.35">
      <c r="A512" s="54" t="s">
        <v>24</v>
      </c>
      <c r="B512" s="96">
        <v>357.60049438476563</v>
      </c>
      <c r="C512" s="97">
        <v>31.230165481567383</v>
      </c>
      <c r="D512" s="97">
        <v>71.130699157714844</v>
      </c>
      <c r="E512" s="97">
        <v>255.2396240234375</v>
      </c>
      <c r="F512" s="97"/>
    </row>
    <row r="513" spans="1:6" ht="15" thickBot="1" x14ac:dyDescent="0.4">
      <c r="A513" s="54" t="s">
        <v>25</v>
      </c>
      <c r="B513" s="96">
        <v>823.1639404296875</v>
      </c>
      <c r="C513" s="97">
        <v>46.750335693359375</v>
      </c>
      <c r="D513" s="97">
        <v>71.130699157714844</v>
      </c>
      <c r="E513" s="97">
        <v>433.07821655273438</v>
      </c>
      <c r="F513" s="97">
        <v>272.20468139648438</v>
      </c>
    </row>
    <row r="514" spans="1:6" ht="15" thickBot="1" x14ac:dyDescent="0.4">
      <c r="A514" s="79" t="s">
        <v>61</v>
      </c>
      <c r="B514" s="85"/>
      <c r="C514" s="86"/>
      <c r="D514" s="86"/>
      <c r="E514" s="86"/>
      <c r="F514" s="86"/>
    </row>
    <row r="515" spans="1:6" x14ac:dyDescent="0.35">
      <c r="A515" s="42" t="s">
        <v>31</v>
      </c>
      <c r="B515" s="96">
        <v>5069.87353515625</v>
      </c>
      <c r="C515" s="97">
        <v>212.68048095703125</v>
      </c>
      <c r="D515" s="97">
        <v>310.05929565429688</v>
      </c>
      <c r="E515" s="97">
        <v>1341.4674072265625</v>
      </c>
      <c r="F515" s="97">
        <v>3205.66650390625</v>
      </c>
    </row>
    <row r="516" spans="1:6" x14ac:dyDescent="0.35">
      <c r="A516" s="42" t="s">
        <v>21</v>
      </c>
      <c r="B516" s="96">
        <v>997.6810302734375</v>
      </c>
      <c r="C516" s="97">
        <v>25.081514358520508</v>
      </c>
      <c r="D516" s="97">
        <v>103.00518035888672</v>
      </c>
      <c r="E516" s="97">
        <v>433.07821655273438</v>
      </c>
      <c r="F516" s="97">
        <v>436.51611328125</v>
      </c>
    </row>
    <row r="517" spans="1:6" x14ac:dyDescent="0.35">
      <c r="A517" s="42" t="s">
        <v>22</v>
      </c>
      <c r="B517" s="96">
        <v>1055.677490234375</v>
      </c>
      <c r="C517" s="97">
        <v>72.804389953613281</v>
      </c>
      <c r="D517" s="97">
        <v>91.754776000976563</v>
      </c>
      <c r="E517" s="97">
        <v>648.95953369140625</v>
      </c>
      <c r="F517" s="97">
        <v>242.15878295898438</v>
      </c>
    </row>
    <row r="518" spans="1:6" x14ac:dyDescent="0.35">
      <c r="A518" s="42" t="s">
        <v>74</v>
      </c>
      <c r="B518" s="96">
        <v>866.04229736328125</v>
      </c>
      <c r="C518" s="97">
        <v>39.122100830078125</v>
      </c>
      <c r="D518" s="97">
        <v>121.63731384277344</v>
      </c>
      <c r="E518" s="97">
        <v>433.07821655273438</v>
      </c>
      <c r="F518" s="97">
        <v>272.20468139648438</v>
      </c>
    </row>
    <row r="519" spans="1:6" x14ac:dyDescent="0.35">
      <c r="A519" s="42" t="s">
        <v>24</v>
      </c>
      <c r="B519" s="96">
        <v>468.41641235351563</v>
      </c>
      <c r="C519" s="97">
        <v>34.762554168701172</v>
      </c>
      <c r="D519" s="97">
        <v>101.01324462890625</v>
      </c>
      <c r="E519" s="97">
        <v>332.640625</v>
      </c>
      <c r="F519" s="97"/>
    </row>
    <row r="520" spans="1:6" ht="15" thickBot="1" x14ac:dyDescent="0.4">
      <c r="A520" s="42" t="s">
        <v>25</v>
      </c>
      <c r="B520" s="96">
        <v>884.331298828125</v>
      </c>
      <c r="C520" s="97">
        <v>57.574440002441406</v>
      </c>
      <c r="D520" s="97">
        <v>151.51986694335938</v>
      </c>
      <c r="E520" s="97">
        <v>433.07821655273438</v>
      </c>
      <c r="F520" s="97">
        <v>242.15878295898438</v>
      </c>
    </row>
    <row r="521" spans="1:6" ht="15" thickBot="1" x14ac:dyDescent="0.4">
      <c r="A521" s="79" t="s">
        <v>62</v>
      </c>
      <c r="B521" s="85"/>
      <c r="C521" s="86"/>
      <c r="D521" s="86"/>
      <c r="E521" s="86"/>
      <c r="F521" s="86"/>
    </row>
    <row r="522" spans="1:6" x14ac:dyDescent="0.35">
      <c r="A522" s="42" t="s">
        <v>31</v>
      </c>
      <c r="B522" s="96">
        <v>4855.58642578125</v>
      </c>
      <c r="C522" s="12">
        <v>227.68548583984375</v>
      </c>
      <c r="D522" s="12">
        <v>330.68338012695313</v>
      </c>
      <c r="E522" s="12">
        <v>1333.7100830078125</v>
      </c>
      <c r="F522" s="12">
        <v>2963.507568359375</v>
      </c>
    </row>
    <row r="523" spans="1:6" x14ac:dyDescent="0.35">
      <c r="A523" s="42" t="s">
        <v>21</v>
      </c>
      <c r="B523" s="11">
        <v>1650.5694580078125</v>
      </c>
      <c r="C523" s="12">
        <v>50.434013366699219</v>
      </c>
      <c r="D523" s="12">
        <v>162.770263671875</v>
      </c>
      <c r="E523" s="12">
        <v>486.48565673828125</v>
      </c>
      <c r="F523" s="12">
        <v>950.87957763671875</v>
      </c>
    </row>
    <row r="524" spans="1:6" x14ac:dyDescent="0.35">
      <c r="A524" s="42" t="s">
        <v>22</v>
      </c>
      <c r="B524" s="11">
        <v>1138.5191650390625</v>
      </c>
      <c r="C524" s="12">
        <v>48.979461669921875</v>
      </c>
      <c r="D524" s="12">
        <v>172.14393615722656</v>
      </c>
      <c r="E524" s="12">
        <v>433.07821655273438</v>
      </c>
      <c r="F524" s="12">
        <v>484.31756591796875</v>
      </c>
    </row>
    <row r="525" spans="1:6" x14ac:dyDescent="0.35">
      <c r="A525" s="42" t="s">
        <v>74</v>
      </c>
      <c r="B525" s="11">
        <v>826.184326171875</v>
      </c>
      <c r="C525" s="12">
        <v>29.310001373291016</v>
      </c>
      <c r="D525" s="12">
        <v>121.63731384277344</v>
      </c>
      <c r="E525" s="12">
        <v>433.07821655273438</v>
      </c>
      <c r="F525" s="12">
        <v>242.15878295898438</v>
      </c>
    </row>
    <row r="526" spans="1:6" x14ac:dyDescent="0.35">
      <c r="A526" s="42" t="s">
        <v>24</v>
      </c>
      <c r="B526" s="11">
        <v>621.61077880859375</v>
      </c>
      <c r="C526" s="12">
        <v>23.199119567871094</v>
      </c>
      <c r="D526" s="12">
        <v>101.01324462890625</v>
      </c>
      <c r="E526" s="12">
        <v>255.2396240234375</v>
      </c>
      <c r="F526" s="12">
        <v>242.15878295898438</v>
      </c>
    </row>
    <row r="527" spans="1:6" ht="15" thickBot="1" x14ac:dyDescent="0.4">
      <c r="A527" s="42" t="s">
        <v>25</v>
      </c>
      <c r="B527" s="11">
        <v>962.41632080078125</v>
      </c>
      <c r="C527" s="12">
        <v>58.258464813232422</v>
      </c>
      <c r="D527" s="12">
        <v>151.51986694335938</v>
      </c>
      <c r="E527" s="12">
        <v>510.479248046875</v>
      </c>
      <c r="F527" s="12">
        <v>242.15878295898438</v>
      </c>
    </row>
    <row r="528" spans="1:6" ht="15" thickBot="1" x14ac:dyDescent="0.4">
      <c r="A528" s="79" t="s">
        <v>63</v>
      </c>
      <c r="B528" s="85"/>
      <c r="C528" s="86"/>
      <c r="D528" s="86"/>
      <c r="E528" s="86"/>
      <c r="F528" s="86"/>
    </row>
    <row r="529" spans="1:6" x14ac:dyDescent="0.35">
      <c r="A529" s="42" t="s">
        <v>31</v>
      </c>
      <c r="B529" s="11">
        <v>4241.30859375</v>
      </c>
      <c r="C529" s="12">
        <v>197.06564331054688</v>
      </c>
      <c r="D529" s="12">
        <v>209.04605102539063</v>
      </c>
      <c r="E529" s="12">
        <v>1101.507080078125</v>
      </c>
      <c r="F529" s="12">
        <v>2733.689697265625</v>
      </c>
    </row>
    <row r="530" spans="1:6" x14ac:dyDescent="0.35">
      <c r="A530" s="42" t="s">
        <v>21</v>
      </c>
      <c r="B530" s="11">
        <v>814.001708984375</v>
      </c>
      <c r="C530" s="12">
        <v>33.812576293945313</v>
      </c>
      <c r="D530" s="12">
        <v>82.381103515625</v>
      </c>
      <c r="E530" s="12">
        <v>231.24603271484375</v>
      </c>
      <c r="F530" s="12">
        <v>466.56201171875</v>
      </c>
    </row>
    <row r="531" spans="1:6" x14ac:dyDescent="0.35">
      <c r="A531" s="42" t="s">
        <v>22</v>
      </c>
      <c r="B531" s="11">
        <v>777.07794189453125</v>
      </c>
      <c r="C531" s="12">
        <v>46.710098266601563</v>
      </c>
      <c r="D531" s="12">
        <v>50.506622314453125</v>
      </c>
      <c r="E531" s="12">
        <v>177.83860778808594</v>
      </c>
      <c r="F531" s="12">
        <v>502.02264404296875</v>
      </c>
    </row>
    <row r="532" spans="1:6" x14ac:dyDescent="0.35">
      <c r="A532" s="42" t="s">
        <v>74</v>
      </c>
      <c r="B532" s="11">
        <v>579.0665283203125</v>
      </c>
      <c r="C532" s="12">
        <v>30.998140335083008</v>
      </c>
      <c r="D532" s="12">
        <v>20.624076843261719</v>
      </c>
      <c r="E532" s="12">
        <v>255.2396240234375</v>
      </c>
      <c r="F532" s="12">
        <v>272.20468139648438</v>
      </c>
    </row>
    <row r="533" spans="1:6" x14ac:dyDescent="0.35">
      <c r="A533" s="42" t="s">
        <v>24</v>
      </c>
      <c r="B533" s="11">
        <v>550.96728515625</v>
      </c>
      <c r="C533" s="12">
        <v>28.320558547973633</v>
      </c>
      <c r="D533" s="12">
        <v>20.624076843261719</v>
      </c>
      <c r="E533" s="12"/>
      <c r="F533" s="12">
        <v>502.02264404296875</v>
      </c>
    </row>
    <row r="534" spans="1:6" ht="15" thickBot="1" x14ac:dyDescent="0.4">
      <c r="A534" s="42" t="s">
        <v>25</v>
      </c>
      <c r="B534" s="11">
        <v>341.43841552734375</v>
      </c>
      <c r="C534" s="12">
        <v>44.950637817382813</v>
      </c>
      <c r="D534" s="12">
        <v>41.248153686523438</v>
      </c>
      <c r="E534" s="12">
        <v>255.2396240234375</v>
      </c>
      <c r="F534" s="12"/>
    </row>
    <row r="535" spans="1:6" ht="15" thickBot="1" x14ac:dyDescent="0.4">
      <c r="A535" s="79" t="s">
        <v>164</v>
      </c>
      <c r="B535" s="85"/>
      <c r="C535" s="86"/>
      <c r="D535" s="86"/>
      <c r="E535" s="86"/>
      <c r="F535" s="86"/>
    </row>
    <row r="536" spans="1:6" x14ac:dyDescent="0.35">
      <c r="A536" s="42" t="s">
        <v>31</v>
      </c>
      <c r="B536" s="11">
        <v>3760.025146484375</v>
      </c>
      <c r="C536" s="12">
        <v>181.177001953125</v>
      </c>
      <c r="D536" s="12">
        <v>268.81112670898438</v>
      </c>
      <c r="E536" s="12">
        <v>1131.8779296875</v>
      </c>
      <c r="F536" s="12">
        <v>2178.158935546875</v>
      </c>
    </row>
    <row r="537" spans="1:6" x14ac:dyDescent="0.35">
      <c r="A537" s="42" t="s">
        <v>21</v>
      </c>
      <c r="B537" s="11">
        <v>315.35421752929688</v>
      </c>
      <c r="C537" s="12">
        <v>12.977484703063965</v>
      </c>
      <c r="D537" s="12">
        <v>71.130699157714844</v>
      </c>
      <c r="E537" s="12">
        <v>231.24603271484375</v>
      </c>
      <c r="F537" s="12"/>
    </row>
    <row r="538" spans="1:6" x14ac:dyDescent="0.35">
      <c r="A538" s="42" t="s">
        <v>22</v>
      </c>
      <c r="B538" s="11">
        <v>757.49456787109375</v>
      </c>
      <c r="C538" s="12">
        <v>36.385158538818359</v>
      </c>
      <c r="D538" s="12">
        <v>41.248153686523438</v>
      </c>
      <c r="E538" s="12">
        <v>177.83860778808594</v>
      </c>
      <c r="F538" s="12">
        <v>502.02264404296875</v>
      </c>
    </row>
    <row r="539" spans="1:6" x14ac:dyDescent="0.35">
      <c r="A539" s="42" t="s">
        <v>74</v>
      </c>
      <c r="B539" s="11">
        <v>569.3660888671875</v>
      </c>
      <c r="C539" s="12">
        <v>18.309572219848633</v>
      </c>
      <c r="D539" s="12">
        <v>101.01324462890625</v>
      </c>
      <c r="E539" s="12">
        <v>177.83860778808594</v>
      </c>
      <c r="F539" s="12">
        <v>272.20468139648438</v>
      </c>
    </row>
    <row r="540" spans="1:6" x14ac:dyDescent="0.35">
      <c r="A540" s="42" t="s">
        <v>24</v>
      </c>
      <c r="B540" s="11">
        <v>370.90341186523438</v>
      </c>
      <c r="C540" s="12">
        <v>18.309572219848633</v>
      </c>
      <c r="D540" s="12">
        <v>80.38916015625</v>
      </c>
      <c r="E540" s="12"/>
      <c r="F540" s="12">
        <v>272.20468139648438</v>
      </c>
    </row>
    <row r="541" spans="1:6" ht="15" thickBot="1" x14ac:dyDescent="0.4">
      <c r="A541" s="42" t="s">
        <v>25</v>
      </c>
      <c r="B541" s="11">
        <v>584.40228271484375</v>
      </c>
      <c r="C541" s="12">
        <v>33.345775604248047</v>
      </c>
      <c r="D541" s="12">
        <v>101.01324462890625</v>
      </c>
      <c r="E541" s="12">
        <v>177.83860778808594</v>
      </c>
      <c r="F541" s="12">
        <v>272.20468139648438</v>
      </c>
    </row>
    <row r="542" spans="1:6" ht="15" thickBot="1" x14ac:dyDescent="0.4">
      <c r="A542" s="79" t="s">
        <v>75</v>
      </c>
      <c r="B542" s="85"/>
      <c r="C542" s="86"/>
      <c r="D542" s="86"/>
      <c r="E542" s="86"/>
      <c r="F542" s="86"/>
    </row>
    <row r="543" spans="1:6" x14ac:dyDescent="0.35">
      <c r="A543" s="42" t="s">
        <v>31</v>
      </c>
      <c r="B543" s="11">
        <v>3217.2275390625</v>
      </c>
      <c r="C543" s="12">
        <v>175.46817016601563</v>
      </c>
      <c r="D543" s="12">
        <v>239.04379272460938</v>
      </c>
      <c r="E543" s="12">
        <v>1018.6858520507813</v>
      </c>
      <c r="F543" s="12">
        <v>1784.0296630859375</v>
      </c>
    </row>
    <row r="544" spans="1:6" x14ac:dyDescent="0.35">
      <c r="A544" s="42" t="s">
        <v>21</v>
      </c>
      <c r="B544" s="11">
        <v>296.41470336914063</v>
      </c>
      <c r="C544" s="12">
        <v>3.2964439392089844</v>
      </c>
      <c r="D544" s="12">
        <v>61.872230529785156</v>
      </c>
      <c r="E544" s="12">
        <v>231.24603271484375</v>
      </c>
      <c r="F544" s="12"/>
    </row>
    <row r="545" spans="1:6" x14ac:dyDescent="0.35">
      <c r="A545" s="42" t="s">
        <v>22</v>
      </c>
      <c r="B545" s="11">
        <v>492.31759643554688</v>
      </c>
      <c r="C545" s="12">
        <v>22.788810729980469</v>
      </c>
      <c r="D545" s="12">
        <v>61.872230529785156</v>
      </c>
      <c r="E545" s="12">
        <v>177.83860778808594</v>
      </c>
      <c r="F545" s="12">
        <v>229.81794738769531</v>
      </c>
    </row>
    <row r="546" spans="1:6" x14ac:dyDescent="0.35">
      <c r="A546" s="42" t="s">
        <v>74</v>
      </c>
      <c r="B546" s="11">
        <v>248.55619812011719</v>
      </c>
      <c r="C546" s="12">
        <v>8.8453550338745117</v>
      </c>
      <c r="D546" s="12">
        <v>61.872230529785156</v>
      </c>
      <c r="E546" s="12">
        <v>177.83860778808594</v>
      </c>
      <c r="F546" s="12"/>
    </row>
    <row r="547" spans="1:6" x14ac:dyDescent="0.35">
      <c r="A547" s="42" t="s">
        <v>24</v>
      </c>
      <c r="B547" s="11">
        <v>43.845767974853516</v>
      </c>
      <c r="C547" s="12">
        <v>2.5976152420043945</v>
      </c>
      <c r="D547" s="12">
        <v>41.248153686523438</v>
      </c>
      <c r="E547" s="12"/>
      <c r="F547" s="12"/>
    </row>
    <row r="548" spans="1:6" ht="15" thickBot="1" x14ac:dyDescent="0.4">
      <c r="A548" s="42" t="s">
        <v>25</v>
      </c>
      <c r="B548" s="11">
        <v>233.42413330078125</v>
      </c>
      <c r="C548" s="12">
        <v>14.337373733520508</v>
      </c>
      <c r="D548" s="12">
        <v>41.248153686523438</v>
      </c>
      <c r="E548" s="12">
        <v>177.83860778808594</v>
      </c>
      <c r="F548" s="12"/>
    </row>
    <row r="549" spans="1:6" ht="15" thickBot="1" x14ac:dyDescent="0.4">
      <c r="A549" s="79" t="s">
        <v>165</v>
      </c>
      <c r="B549" s="85"/>
      <c r="C549" s="86"/>
      <c r="D549" s="86"/>
      <c r="E549" s="86"/>
      <c r="F549" s="86"/>
    </row>
    <row r="550" spans="1:6" x14ac:dyDescent="0.35">
      <c r="A550" s="42" t="s">
        <v>31</v>
      </c>
      <c r="B550" s="11">
        <v>2940.813720703125</v>
      </c>
      <c r="C550" s="12">
        <v>163.79121398925781</v>
      </c>
      <c r="D550" s="12">
        <v>197.79563903808594</v>
      </c>
      <c r="E550" s="12">
        <v>795.19708251953125</v>
      </c>
      <c r="F550" s="12">
        <v>1784.0296630859375</v>
      </c>
    </row>
    <row r="551" spans="1:6" x14ac:dyDescent="0.35">
      <c r="A551" s="42" t="s">
        <v>21</v>
      </c>
      <c r="B551" s="11">
        <v>67.983116149902344</v>
      </c>
      <c r="C551" s="12">
        <v>6.1108818054199219</v>
      </c>
      <c r="D551" s="12">
        <v>61.872230529785156</v>
      </c>
      <c r="E551" s="12"/>
      <c r="F551" s="12"/>
    </row>
    <row r="552" spans="1:6" x14ac:dyDescent="0.35">
      <c r="A552" s="42" t="s">
        <v>22</v>
      </c>
      <c r="B552" s="11">
        <v>285.9423828125</v>
      </c>
      <c r="C552" s="12">
        <v>14.87627124786377</v>
      </c>
      <c r="D552" s="12">
        <v>41.248153686523438</v>
      </c>
      <c r="E552" s="12"/>
      <c r="F552" s="12">
        <v>229.81794738769531</v>
      </c>
    </row>
    <row r="553" spans="1:6" x14ac:dyDescent="0.35">
      <c r="A553" s="42" t="s">
        <v>74</v>
      </c>
      <c r="B553" s="11">
        <v>50.093509674072266</v>
      </c>
      <c r="C553" s="12">
        <v>8.8453550338745117</v>
      </c>
      <c r="D553" s="12">
        <v>41.248153686523438</v>
      </c>
      <c r="E553" s="12"/>
      <c r="F553" s="12"/>
    </row>
    <row r="554" spans="1:6" x14ac:dyDescent="0.35">
      <c r="A554" s="42" t="s">
        <v>24</v>
      </c>
      <c r="B554" s="11">
        <v>41.248153686523438</v>
      </c>
      <c r="C554" s="12"/>
      <c r="D554" s="12">
        <v>41.248153686523438</v>
      </c>
      <c r="E554" s="12"/>
      <c r="F554" s="12"/>
    </row>
    <row r="555" spans="1:6" ht="15" thickBot="1" x14ac:dyDescent="0.4">
      <c r="A555" s="42" t="s">
        <v>25</v>
      </c>
      <c r="B555" s="11">
        <v>55.103523254394531</v>
      </c>
      <c r="C555" s="12">
        <v>13.855367660522461</v>
      </c>
      <c r="D555" s="12">
        <v>41.248153686523438</v>
      </c>
      <c r="E555" s="12"/>
      <c r="F555" s="12"/>
    </row>
    <row r="556" spans="1:6" ht="15" thickBot="1" x14ac:dyDescent="0.4">
      <c r="A556" s="79" t="s">
        <v>166</v>
      </c>
      <c r="B556" s="85"/>
      <c r="C556" s="86"/>
      <c r="D556" s="86"/>
      <c r="E556" s="86"/>
      <c r="F556" s="86"/>
    </row>
    <row r="557" spans="1:6" x14ac:dyDescent="0.35">
      <c r="A557" s="42" t="s">
        <v>31</v>
      </c>
      <c r="B557" s="11">
        <v>2872.001953125</v>
      </c>
      <c r="C557" s="12">
        <v>143.69544982910156</v>
      </c>
      <c r="D557" s="12">
        <v>197.79563903808594</v>
      </c>
      <c r="E557" s="12">
        <v>1018.6858520507813</v>
      </c>
      <c r="F557" s="12">
        <v>1511.824951171875</v>
      </c>
    </row>
    <row r="558" spans="1:6" x14ac:dyDescent="0.35">
      <c r="A558" s="42" t="s">
        <v>21</v>
      </c>
      <c r="B558" s="11">
        <v>515.21197509765625</v>
      </c>
      <c r="C558" s="12">
        <v>3.2964439392089844</v>
      </c>
      <c r="D558" s="12">
        <v>61.872230529785156</v>
      </c>
      <c r="E558" s="12">
        <v>177.83860778808594</v>
      </c>
      <c r="F558" s="12">
        <v>272.20468139648438</v>
      </c>
    </row>
    <row r="559" spans="1:6" x14ac:dyDescent="0.35">
      <c r="A559" s="42" t="s">
        <v>22</v>
      </c>
      <c r="B559" s="11">
        <v>485.6685791015625</v>
      </c>
      <c r="C559" s="12">
        <v>36.763874053955078</v>
      </c>
      <c r="D559" s="12">
        <v>41.248153686523438</v>
      </c>
      <c r="E559" s="12">
        <v>177.83860778808594</v>
      </c>
      <c r="F559" s="12">
        <v>229.81794738769531</v>
      </c>
    </row>
    <row r="560" spans="1:6" x14ac:dyDescent="0.35">
      <c r="A560" s="42" t="s">
        <v>74</v>
      </c>
      <c r="B560" s="11">
        <v>308.76641845703125</v>
      </c>
      <c r="C560" s="12">
        <v>12.278656005859375</v>
      </c>
      <c r="D560" s="12">
        <v>41.248153686523438</v>
      </c>
      <c r="E560" s="12">
        <v>255.2396240234375</v>
      </c>
      <c r="F560" s="12"/>
    </row>
    <row r="561" spans="1:6" x14ac:dyDescent="0.35">
      <c r="A561" s="42" t="s">
        <v>24</v>
      </c>
      <c r="B561" s="11">
        <v>224.71563720703125</v>
      </c>
      <c r="C561" s="12">
        <v>5.6288762092590332</v>
      </c>
      <c r="D561" s="12">
        <v>41.248153686523438</v>
      </c>
      <c r="E561" s="12">
        <v>177.83860778808594</v>
      </c>
      <c r="F561" s="12"/>
    </row>
    <row r="562" spans="1:6" x14ac:dyDescent="0.35">
      <c r="A562" s="42" t="s">
        <v>25</v>
      </c>
      <c r="B562" s="11">
        <v>235.75656127929688</v>
      </c>
      <c r="C562" s="12">
        <v>16.669805526733398</v>
      </c>
      <c r="D562" s="12">
        <v>41.248153686523438</v>
      </c>
      <c r="E562" s="12">
        <v>177.83860778808594</v>
      </c>
      <c r="F562" s="12"/>
    </row>
    <row r="563" spans="1:6" ht="16" thickBot="1" x14ac:dyDescent="0.4">
      <c r="A563" s="63" t="s">
        <v>287</v>
      </c>
      <c r="B563" s="39"/>
      <c r="C563" s="72"/>
      <c r="D563" s="72"/>
      <c r="E563" s="72"/>
      <c r="F563" s="72"/>
    </row>
    <row r="564" spans="1:6" ht="15" thickBot="1" x14ac:dyDescent="0.4">
      <c r="A564" s="79" t="s">
        <v>73</v>
      </c>
      <c r="B564" s="85"/>
      <c r="C564" s="86"/>
      <c r="D564" s="86"/>
      <c r="E564" s="86"/>
      <c r="F564" s="86"/>
    </row>
    <row r="565" spans="1:6" x14ac:dyDescent="0.35">
      <c r="A565" s="54" t="s">
        <v>31</v>
      </c>
      <c r="B565" s="107">
        <f t="shared" ref="B565:F570" si="99">B508/B$6</f>
        <v>0.12370639064349151</v>
      </c>
      <c r="C565" s="99">
        <f t="shared" si="99"/>
        <v>9.463793245592067E-2</v>
      </c>
      <c r="D565" s="99">
        <f t="shared" si="99"/>
        <v>0.14303729947224916</v>
      </c>
      <c r="E565" s="99">
        <f t="shared" si="99"/>
        <v>0.14401117835774074</v>
      </c>
      <c r="F565" s="99">
        <f t="shared" si="99"/>
        <v>0.11542449635133535</v>
      </c>
    </row>
    <row r="566" spans="1:6" x14ac:dyDescent="0.35">
      <c r="A566" s="54" t="s">
        <v>21</v>
      </c>
      <c r="B566" s="107">
        <f t="shared" si="99"/>
        <v>1.5768900365296115E-2</v>
      </c>
      <c r="C566" s="99">
        <f t="shared" si="99"/>
        <v>1.3181771655959356E-2</v>
      </c>
      <c r="D566" s="99">
        <f t="shared" si="99"/>
        <v>3.1223858271360292E-2</v>
      </c>
      <c r="E566" s="99">
        <f t="shared" si="99"/>
        <v>4.7619543447487478E-2</v>
      </c>
      <c r="F566" s="99">
        <f t="shared" si="99"/>
        <v>0</v>
      </c>
    </row>
    <row r="567" spans="1:6" x14ac:dyDescent="0.35">
      <c r="A567" s="54" t="s">
        <v>22</v>
      </c>
      <c r="B567" s="107">
        <f t="shared" si="99"/>
        <v>1.6581038041116752E-2</v>
      </c>
      <c r="C567" s="99">
        <f t="shared" si="99"/>
        <v>2.5298983557087613E-2</v>
      </c>
      <c r="D567" s="99">
        <f t="shared" si="99"/>
        <v>3.1223858271360292E-2</v>
      </c>
      <c r="E567" s="99">
        <f t="shared" si="99"/>
        <v>4.7619543447487478E-2</v>
      </c>
      <c r="F567" s="99">
        <f t="shared" si="99"/>
        <v>0</v>
      </c>
    </row>
    <row r="568" spans="1:6" x14ac:dyDescent="0.35">
      <c r="A568" s="54" t="s">
        <v>74</v>
      </c>
      <c r="B568" s="107">
        <f t="shared" si="99"/>
        <v>1.5768900365296115E-2</v>
      </c>
      <c r="C568" s="99">
        <f t="shared" si="99"/>
        <v>1.3181771655959356E-2</v>
      </c>
      <c r="D568" s="99">
        <f t="shared" si="99"/>
        <v>3.1223858271360292E-2</v>
      </c>
      <c r="E568" s="99">
        <f t="shared" si="99"/>
        <v>4.7619543447487478E-2</v>
      </c>
      <c r="F568" s="99">
        <f t="shared" si="99"/>
        <v>0</v>
      </c>
    </row>
    <row r="569" spans="1:6" x14ac:dyDescent="0.35">
      <c r="A569" s="54" t="s">
        <v>24</v>
      </c>
      <c r="B569" s="107">
        <f t="shared" si="99"/>
        <v>1.0142332378085246E-2</v>
      </c>
      <c r="C569" s="99">
        <f t="shared" si="99"/>
        <v>1.3215610545285601E-2</v>
      </c>
      <c r="D569" s="99">
        <f t="shared" si="99"/>
        <v>2.4205550555969065E-2</v>
      </c>
      <c r="E569" s="99">
        <f t="shared" si="99"/>
        <v>2.8065125192516936E-2</v>
      </c>
      <c r="F569" s="99">
        <f t="shared" si="99"/>
        <v>0</v>
      </c>
    </row>
    <row r="570" spans="1:6" ht="15" thickBot="1" x14ac:dyDescent="0.4">
      <c r="A570" s="54" t="s">
        <v>25</v>
      </c>
      <c r="B570" s="107">
        <f t="shared" si="99"/>
        <v>2.3346730266287707E-2</v>
      </c>
      <c r="C570" s="99">
        <f t="shared" si="99"/>
        <v>1.978325186107192E-2</v>
      </c>
      <c r="D570" s="99">
        <f t="shared" si="99"/>
        <v>2.4205550555969065E-2</v>
      </c>
      <c r="E570" s="99">
        <f t="shared" si="99"/>
        <v>4.7619543447487478E-2</v>
      </c>
      <c r="F570" s="99">
        <f t="shared" si="99"/>
        <v>1.3047918477657927E-2</v>
      </c>
    </row>
    <row r="571" spans="1:6" ht="15" thickBot="1" x14ac:dyDescent="0.4">
      <c r="A571" s="79" t="s">
        <v>61</v>
      </c>
      <c r="B571" s="85"/>
      <c r="C571" s="86"/>
      <c r="D571" s="86"/>
      <c r="E571" s="86"/>
      <c r="F571" s="86"/>
    </row>
    <row r="572" spans="1:6" x14ac:dyDescent="0.35">
      <c r="A572" s="54" t="s">
        <v>31</v>
      </c>
      <c r="B572" s="107">
        <f t="shared" ref="B572:F577" si="100">B515/B$6</f>
        <v>0.14379270531177246</v>
      </c>
      <c r="C572" s="99">
        <f t="shared" si="100"/>
        <v>8.999960018050765E-2</v>
      </c>
      <c r="D572" s="99">
        <f t="shared" si="100"/>
        <v>0.10551219157381546</v>
      </c>
      <c r="E572" s="99">
        <f t="shared" si="100"/>
        <v>0.14750237495271301</v>
      </c>
      <c r="F572" s="99">
        <f t="shared" si="100"/>
        <v>0.15366111631490723</v>
      </c>
    </row>
    <row r="573" spans="1:6" x14ac:dyDescent="0.35">
      <c r="A573" s="54" t="s">
        <v>21</v>
      </c>
      <c r="B573" s="107">
        <f t="shared" si="100"/>
        <v>2.8296416742243771E-2</v>
      </c>
      <c r="C573" s="99">
        <f t="shared" si="100"/>
        <v>1.0613697383186588E-2</v>
      </c>
      <c r="D573" s="99">
        <f t="shared" si="100"/>
        <v>3.5052335070901955E-2</v>
      </c>
      <c r="E573" s="99">
        <f t="shared" si="100"/>
        <v>4.7619543447487478E-2</v>
      </c>
      <c r="F573" s="99">
        <f t="shared" si="100"/>
        <v>2.0924058436679788E-2</v>
      </c>
    </row>
    <row r="574" spans="1:6" x14ac:dyDescent="0.35">
      <c r="A574" s="54" t="s">
        <v>22</v>
      </c>
      <c r="B574" s="107">
        <f t="shared" si="100"/>
        <v>2.9941323231224289E-2</v>
      </c>
      <c r="C574" s="99">
        <f t="shared" si="100"/>
        <v>3.0808497130184534E-2</v>
      </c>
      <c r="D574" s="99">
        <f t="shared" si="100"/>
        <v>3.1223858271360292E-2</v>
      </c>
      <c r="E574" s="99">
        <f t="shared" si="100"/>
        <v>7.1356987096385549E-2</v>
      </c>
      <c r="F574" s="99">
        <f t="shared" si="100"/>
        <v>1.1607691838684505E-2</v>
      </c>
    </row>
    <row r="575" spans="1:6" x14ac:dyDescent="0.35">
      <c r="A575" s="54" t="s">
        <v>74</v>
      </c>
      <c r="B575" s="107">
        <f t="shared" si="100"/>
        <v>2.4562854278070423E-2</v>
      </c>
      <c r="C575" s="99">
        <f t="shared" si="100"/>
        <v>1.6555226023021338E-2</v>
      </c>
      <c r="D575" s="99">
        <f t="shared" si="100"/>
        <v>4.1392790800288223E-2</v>
      </c>
      <c r="E575" s="99">
        <f t="shared" si="100"/>
        <v>4.7619543447487478E-2</v>
      </c>
      <c r="F575" s="99">
        <f t="shared" si="100"/>
        <v>1.3047918477657927E-2</v>
      </c>
    </row>
    <row r="576" spans="1:6" x14ac:dyDescent="0.35">
      <c r="A576" s="54" t="s">
        <v>24</v>
      </c>
      <c r="B576" s="107">
        <f t="shared" si="100"/>
        <v>1.3285314254425664E-2</v>
      </c>
      <c r="C576" s="99">
        <f t="shared" si="100"/>
        <v>1.4710404839964757E-2</v>
      </c>
      <c r="D576" s="99">
        <f t="shared" si="100"/>
        <v>3.437448568115567E-2</v>
      </c>
      <c r="E576" s="99">
        <f t="shared" si="100"/>
        <v>3.6575828774472859E-2</v>
      </c>
      <c r="F576" s="99">
        <f t="shared" si="100"/>
        <v>0</v>
      </c>
    </row>
    <row r="577" spans="1:6" ht="15" thickBot="1" x14ac:dyDescent="0.4">
      <c r="A577" s="54" t="s">
        <v>25</v>
      </c>
      <c r="B577" s="107">
        <f t="shared" si="100"/>
        <v>2.5081570372238203E-2</v>
      </c>
      <c r="C577" s="99">
        <f t="shared" si="100"/>
        <v>2.4363667777689616E-2</v>
      </c>
      <c r="D577" s="99">
        <f t="shared" si="100"/>
        <v>5.1561728521733512E-2</v>
      </c>
      <c r="E577" s="99">
        <f t="shared" si="100"/>
        <v>4.7619543447487478E-2</v>
      </c>
      <c r="F577" s="99">
        <f t="shared" si="100"/>
        <v>1.1607691838684505E-2</v>
      </c>
    </row>
    <row r="578" spans="1:6" ht="15" thickBot="1" x14ac:dyDescent="0.4">
      <c r="A578" s="79" t="s">
        <v>62</v>
      </c>
      <c r="B578" s="85"/>
      <c r="C578" s="86"/>
      <c r="D578" s="86"/>
      <c r="E578" s="86"/>
      <c r="F578" s="86"/>
    </row>
    <row r="579" spans="1:6" x14ac:dyDescent="0.35">
      <c r="A579" s="54" t="s">
        <v>31</v>
      </c>
      <c r="B579" s="107">
        <f t="shared" ref="B579:F584" si="101">B522/B$6</f>
        <v>0.13771505407317577</v>
      </c>
      <c r="C579" s="99">
        <f t="shared" si="101"/>
        <v>9.6349239950376919E-2</v>
      </c>
      <c r="D579" s="99">
        <f t="shared" si="101"/>
        <v>0.11253050188546536</v>
      </c>
      <c r="E579" s="99">
        <f t="shared" si="101"/>
        <v>0.14664941069925458</v>
      </c>
      <c r="F579" s="99">
        <f t="shared" si="101"/>
        <v>0.14205341716204153</v>
      </c>
    </row>
    <row r="580" spans="1:6" x14ac:dyDescent="0.35">
      <c r="A580" s="54" t="s">
        <v>21</v>
      </c>
      <c r="B580" s="107">
        <f t="shared" si="101"/>
        <v>4.6813760940215388E-2</v>
      </c>
      <c r="C580" s="99">
        <f t="shared" si="101"/>
        <v>2.134206683225599E-2</v>
      </c>
      <c r="D580" s="99">
        <f t="shared" si="101"/>
        <v>5.5390202725016491E-2</v>
      </c>
      <c r="E580" s="99">
        <f t="shared" si="101"/>
        <v>5.3492011332339079E-2</v>
      </c>
      <c r="F580" s="99">
        <f t="shared" si="101"/>
        <v>4.5579668753022218E-2</v>
      </c>
    </row>
    <row r="581" spans="1:6" x14ac:dyDescent="0.35">
      <c r="A581" s="54" t="s">
        <v>22</v>
      </c>
      <c r="B581" s="107">
        <f t="shared" si="101"/>
        <v>3.2290894369463141E-2</v>
      </c>
      <c r="C581" s="99">
        <f t="shared" si="101"/>
        <v>2.072654691917902E-2</v>
      </c>
      <c r="D581" s="99">
        <f t="shared" si="101"/>
        <v>5.8580033640866058E-2</v>
      </c>
      <c r="E581" s="99">
        <f t="shared" si="101"/>
        <v>4.7619543447487478E-2</v>
      </c>
      <c r="F581" s="99">
        <f t="shared" si="101"/>
        <v>2.3215383677369011E-2</v>
      </c>
    </row>
    <row r="582" spans="1:6" x14ac:dyDescent="0.35">
      <c r="A582" s="54" t="s">
        <v>74</v>
      </c>
      <c r="B582" s="107">
        <f t="shared" si="101"/>
        <v>2.3432395013927385E-2</v>
      </c>
      <c r="C582" s="99">
        <f t="shared" si="101"/>
        <v>1.2403058301430424E-2</v>
      </c>
      <c r="D582" s="99">
        <f t="shared" si="101"/>
        <v>4.1392790800288223E-2</v>
      </c>
      <c r="E582" s="99">
        <f t="shared" si="101"/>
        <v>4.7619543447487478E-2</v>
      </c>
      <c r="F582" s="99">
        <f t="shared" si="101"/>
        <v>1.1607691838684505E-2</v>
      </c>
    </row>
    <row r="583" spans="1:6" x14ac:dyDescent="0.35">
      <c r="A583" s="54" t="s">
        <v>24</v>
      </c>
      <c r="B583" s="107">
        <f t="shared" si="101"/>
        <v>1.7630241645286083E-2</v>
      </c>
      <c r="C583" s="99">
        <f t="shared" si="101"/>
        <v>9.8171279106239167E-3</v>
      </c>
      <c r="D583" s="99">
        <f t="shared" si="101"/>
        <v>3.437448568115567E-2</v>
      </c>
      <c r="E583" s="99">
        <f t="shared" si="101"/>
        <v>2.8065125192516936E-2</v>
      </c>
      <c r="F583" s="99">
        <f t="shared" si="101"/>
        <v>1.1607691838684505E-2</v>
      </c>
    </row>
    <row r="584" spans="1:6" ht="15" thickBot="1" x14ac:dyDescent="0.4">
      <c r="A584" s="54" t="s">
        <v>25</v>
      </c>
      <c r="B584" s="107">
        <f t="shared" si="101"/>
        <v>2.7296232429569266E-2</v>
      </c>
      <c r="C584" s="99">
        <f t="shared" si="101"/>
        <v>2.4653125273778206E-2</v>
      </c>
      <c r="D584" s="99">
        <f t="shared" si="101"/>
        <v>5.1561728521733512E-2</v>
      </c>
      <c r="E584" s="99">
        <f t="shared" si="101"/>
        <v>5.6130250385033872E-2</v>
      </c>
      <c r="F584" s="99">
        <f t="shared" si="101"/>
        <v>1.1607691838684505E-2</v>
      </c>
    </row>
    <row r="585" spans="1:6" ht="15" thickBot="1" x14ac:dyDescent="0.4">
      <c r="A585" s="79" t="s">
        <v>63</v>
      </c>
      <c r="B585" s="85"/>
      <c r="C585" s="86"/>
      <c r="D585" s="86"/>
      <c r="E585" s="86"/>
      <c r="F585" s="86"/>
    </row>
    <row r="586" spans="1:6" x14ac:dyDescent="0.35">
      <c r="A586" s="54" t="s">
        <v>31</v>
      </c>
      <c r="B586" s="107">
        <f t="shared" ref="B586:F591" si="102">B529/B$6</f>
        <v>0.12029279084149504</v>
      </c>
      <c r="C586" s="99">
        <f t="shared" si="102"/>
        <v>8.3391898623959751E-2</v>
      </c>
      <c r="D586" s="99">
        <f t="shared" si="102"/>
        <v>7.1137705892659789E-2</v>
      </c>
      <c r="E586" s="99">
        <f t="shared" si="102"/>
        <v>0.12111729995338683</v>
      </c>
      <c r="F586" s="99">
        <f t="shared" si="102"/>
        <v>0.13103727728025741</v>
      </c>
    </row>
    <row r="587" spans="1:6" x14ac:dyDescent="0.35">
      <c r="A587" s="54" t="s">
        <v>21</v>
      </c>
      <c r="B587" s="107">
        <f t="shared" si="102"/>
        <v>2.3086869337395035E-2</v>
      </c>
      <c r="C587" s="99">
        <f t="shared" si="102"/>
        <v>1.4308404484672967E-2</v>
      </c>
      <c r="D587" s="99">
        <f t="shared" si="102"/>
        <v>2.8034027355510728E-2</v>
      </c>
      <c r="E587" s="99">
        <f t="shared" si="102"/>
        <v>2.5426886139822139E-2</v>
      </c>
      <c r="F587" s="99">
        <f t="shared" si="102"/>
        <v>2.236428507565321E-2</v>
      </c>
    </row>
    <row r="588" spans="1:6" x14ac:dyDescent="0.35">
      <c r="A588" s="54" t="s">
        <v>22</v>
      </c>
      <c r="B588" s="107">
        <f t="shared" si="102"/>
        <v>2.2039630521015607E-2</v>
      </c>
      <c r="C588" s="99">
        <f t="shared" si="102"/>
        <v>1.9766224664668187E-2</v>
      </c>
      <c r="D588" s="99">
        <f t="shared" si="102"/>
        <v>1.7187242840577835E-2</v>
      </c>
      <c r="E588" s="99">
        <f t="shared" si="102"/>
        <v>1.9554419932765778E-2</v>
      </c>
      <c r="F588" s="99">
        <f t="shared" si="102"/>
        <v>2.4064062747950744E-2</v>
      </c>
    </row>
    <row r="589" spans="1:6" x14ac:dyDescent="0.35">
      <c r="A589" s="54" t="s">
        <v>74</v>
      </c>
      <c r="B589" s="107">
        <f t="shared" si="102"/>
        <v>1.6423593623249549E-2</v>
      </c>
      <c r="C589" s="99">
        <f t="shared" si="102"/>
        <v>1.3117424899280614E-2</v>
      </c>
      <c r="D589" s="99">
        <f t="shared" si="102"/>
        <v>7.0183077153912277E-3</v>
      </c>
      <c r="E589" s="99">
        <f t="shared" si="102"/>
        <v>2.8065125192516936E-2</v>
      </c>
      <c r="F589" s="99">
        <f t="shared" si="102"/>
        <v>1.3047918477657927E-2</v>
      </c>
    </row>
    <row r="590" spans="1:6" x14ac:dyDescent="0.35">
      <c r="A590" s="54" t="s">
        <v>24</v>
      </c>
      <c r="B590" s="107">
        <f t="shared" si="102"/>
        <v>1.5626637611673346E-2</v>
      </c>
      <c r="C590" s="99">
        <f t="shared" si="102"/>
        <v>1.1984357637037873E-2</v>
      </c>
      <c r="D590" s="99">
        <f t="shared" si="102"/>
        <v>7.0183077153912277E-3</v>
      </c>
      <c r="E590" s="99">
        <f t="shared" si="102"/>
        <v>0</v>
      </c>
      <c r="F590" s="99">
        <f t="shared" si="102"/>
        <v>2.4064062747950744E-2</v>
      </c>
    </row>
    <row r="591" spans="1:6" ht="15" thickBot="1" x14ac:dyDescent="0.4">
      <c r="A591" s="54" t="s">
        <v>25</v>
      </c>
      <c r="B591" s="107">
        <f t="shared" si="102"/>
        <v>9.6839404623391134E-3</v>
      </c>
      <c r="C591" s="99">
        <f t="shared" si="102"/>
        <v>1.9021677086768475E-2</v>
      </c>
      <c r="D591" s="99">
        <f t="shared" si="102"/>
        <v>1.4036615430782455E-2</v>
      </c>
      <c r="E591" s="99">
        <f t="shared" si="102"/>
        <v>2.8065125192516936E-2</v>
      </c>
      <c r="F591" s="99">
        <f t="shared" si="102"/>
        <v>0</v>
      </c>
    </row>
    <row r="592" spans="1:6" ht="15" thickBot="1" x14ac:dyDescent="0.4">
      <c r="A592" s="79" t="s">
        <v>164</v>
      </c>
      <c r="B592" s="85"/>
      <c r="C592" s="86"/>
      <c r="D592" s="86"/>
      <c r="E592" s="86"/>
      <c r="F592" s="86"/>
    </row>
    <row r="593" spans="1:6" x14ac:dyDescent="0.35">
      <c r="A593" s="54" t="s">
        <v>31</v>
      </c>
      <c r="B593" s="107">
        <f t="shared" ref="B593:F598" si="103">B536/B$6</f>
        <v>0.10664253932649996</v>
      </c>
      <c r="C593" s="99">
        <f t="shared" si="103"/>
        <v>7.6668332064655467E-2</v>
      </c>
      <c r="D593" s="99">
        <f t="shared" si="103"/>
        <v>9.1475570950515644E-2</v>
      </c>
      <c r="E593" s="99">
        <f t="shared" si="103"/>
        <v>0.12445675674717972</v>
      </c>
      <c r="F593" s="99">
        <f t="shared" si="103"/>
        <v>0.10440834476686135</v>
      </c>
    </row>
    <row r="594" spans="1:6" x14ac:dyDescent="0.35">
      <c r="A594" s="54" t="s">
        <v>21</v>
      </c>
      <c r="B594" s="107">
        <f t="shared" si="103"/>
        <v>8.9441355401811331E-3</v>
      </c>
      <c r="C594" s="99">
        <f t="shared" si="103"/>
        <v>5.4916578586277536E-3</v>
      </c>
      <c r="D594" s="99">
        <f t="shared" si="103"/>
        <v>2.4205550555969065E-2</v>
      </c>
      <c r="E594" s="99">
        <f t="shared" si="103"/>
        <v>2.5426886139822139E-2</v>
      </c>
      <c r="F594" s="99">
        <f t="shared" si="103"/>
        <v>0</v>
      </c>
    </row>
    <row r="595" spans="1:6" x14ac:dyDescent="0.35">
      <c r="A595" s="54" t="s">
        <v>22</v>
      </c>
      <c r="B595" s="107">
        <f t="shared" si="103"/>
        <v>2.1484203189261544E-2</v>
      </c>
      <c r="C595" s="99">
        <f t="shared" si="103"/>
        <v>1.5397039287585719E-2</v>
      </c>
      <c r="D595" s="99">
        <f t="shared" si="103"/>
        <v>1.4036615430782455E-2</v>
      </c>
      <c r="E595" s="99">
        <f t="shared" si="103"/>
        <v>1.9554419932765778E-2</v>
      </c>
      <c r="F595" s="99">
        <f t="shared" si="103"/>
        <v>2.4064062747950744E-2</v>
      </c>
    </row>
    <row r="596" spans="1:6" x14ac:dyDescent="0.35">
      <c r="A596" s="54" t="s">
        <v>74</v>
      </c>
      <c r="B596" s="107">
        <f t="shared" si="103"/>
        <v>1.6148467937765382E-2</v>
      </c>
      <c r="C596" s="99">
        <f t="shared" si="103"/>
        <v>7.748027331174928E-3</v>
      </c>
      <c r="D596" s="99">
        <f t="shared" si="103"/>
        <v>3.437448568115567E-2</v>
      </c>
      <c r="E596" s="99">
        <f t="shared" si="103"/>
        <v>1.9554419932765778E-2</v>
      </c>
      <c r="F596" s="99">
        <f t="shared" si="103"/>
        <v>1.3047918477657927E-2</v>
      </c>
    </row>
    <row r="597" spans="1:6" x14ac:dyDescent="0.35">
      <c r="A597" s="54" t="s">
        <v>24</v>
      </c>
      <c r="B597" s="107">
        <f t="shared" si="103"/>
        <v>1.051963222191595E-2</v>
      </c>
      <c r="C597" s="99">
        <f t="shared" si="103"/>
        <v>7.748027331174928E-3</v>
      </c>
      <c r="D597" s="99">
        <f t="shared" si="103"/>
        <v>2.7356175369505766E-2</v>
      </c>
      <c r="E597" s="99">
        <f t="shared" si="103"/>
        <v>0</v>
      </c>
      <c r="F597" s="99">
        <f t="shared" si="103"/>
        <v>1.3047918477657927E-2</v>
      </c>
    </row>
    <row r="598" spans="1:6" ht="15" thickBot="1" x14ac:dyDescent="0.4">
      <c r="A598" s="54" t="s">
        <v>25</v>
      </c>
      <c r="B598" s="107">
        <f t="shared" si="103"/>
        <v>1.6574927291426577E-2</v>
      </c>
      <c r="C598" s="99">
        <f t="shared" si="103"/>
        <v>1.411086931243858E-2</v>
      </c>
      <c r="D598" s="99">
        <f t="shared" si="103"/>
        <v>3.437448568115567E-2</v>
      </c>
      <c r="E598" s="99">
        <f t="shared" si="103"/>
        <v>1.9554419932765778E-2</v>
      </c>
      <c r="F598" s="99">
        <f t="shared" si="103"/>
        <v>1.3047918477657927E-2</v>
      </c>
    </row>
    <row r="599" spans="1:6" ht="15" thickBot="1" x14ac:dyDescent="0.4">
      <c r="A599" s="79" t="s">
        <v>75</v>
      </c>
      <c r="B599" s="85"/>
      <c r="C599" s="86"/>
      <c r="D599" s="86"/>
      <c r="E599" s="86"/>
      <c r="F599" s="86"/>
    </row>
    <row r="600" spans="1:6" x14ac:dyDescent="0.35">
      <c r="A600" s="54" t="s">
        <v>31</v>
      </c>
      <c r="B600" s="107">
        <f t="shared" ref="B600:F605" si="104">B543/B$6</f>
        <v>9.1247611648970953E-2</v>
      </c>
      <c r="C600" s="99">
        <f t="shared" si="104"/>
        <v>7.4252536425931936E-2</v>
      </c>
      <c r="D600" s="99">
        <f t="shared" si="104"/>
        <v>8.1345841927641896E-2</v>
      </c>
      <c r="E600" s="99">
        <f t="shared" si="104"/>
        <v>0.11201060994755938</v>
      </c>
      <c r="F600" s="99">
        <f t="shared" si="104"/>
        <v>8.5516066388891615E-2</v>
      </c>
    </row>
    <row r="601" spans="1:6" x14ac:dyDescent="0.35">
      <c r="A601" s="54" t="s">
        <v>21</v>
      </c>
      <c r="B601" s="107">
        <f t="shared" si="104"/>
        <v>8.4069694827844845E-3</v>
      </c>
      <c r="C601" s="99">
        <f t="shared" si="104"/>
        <v>1.3949499982850121E-3</v>
      </c>
      <c r="D601" s="99">
        <f t="shared" si="104"/>
        <v>2.1054923146173684E-2</v>
      </c>
      <c r="E601" s="99">
        <f t="shared" si="104"/>
        <v>2.5426886139822139E-2</v>
      </c>
      <c r="F601" s="99">
        <f t="shared" si="104"/>
        <v>0</v>
      </c>
    </row>
    <row r="602" spans="1:6" x14ac:dyDescent="0.35">
      <c r="A602" s="54" t="s">
        <v>22</v>
      </c>
      <c r="B602" s="107">
        <f t="shared" si="104"/>
        <v>1.3963204125933874E-2</v>
      </c>
      <c r="C602" s="99">
        <f t="shared" si="104"/>
        <v>9.6434982893511233E-3</v>
      </c>
      <c r="D602" s="99">
        <f t="shared" si="104"/>
        <v>2.1054923146173684E-2</v>
      </c>
      <c r="E602" s="99">
        <f t="shared" si="104"/>
        <v>1.9554419932765778E-2</v>
      </c>
      <c r="F602" s="99">
        <f t="shared" si="104"/>
        <v>1.1016143538874697E-2</v>
      </c>
    </row>
    <row r="603" spans="1:6" x14ac:dyDescent="0.35">
      <c r="A603" s="54" t="s">
        <v>74</v>
      </c>
      <c r="B603" s="107">
        <f t="shared" si="104"/>
        <v>7.0495975692220188E-3</v>
      </c>
      <c r="C603" s="99">
        <f t="shared" si="104"/>
        <v>3.7430722975663288E-3</v>
      </c>
      <c r="D603" s="99">
        <f t="shared" si="104"/>
        <v>2.1054923146173684E-2</v>
      </c>
      <c r="E603" s="99">
        <f t="shared" si="104"/>
        <v>1.9554419932765778E-2</v>
      </c>
      <c r="F603" s="99">
        <f t="shared" si="104"/>
        <v>0</v>
      </c>
    </row>
    <row r="604" spans="1:6" x14ac:dyDescent="0.35">
      <c r="A604" s="54" t="s">
        <v>24</v>
      </c>
      <c r="B604" s="107">
        <f t="shared" si="104"/>
        <v>1.2435619054119375E-3</v>
      </c>
      <c r="C604" s="99">
        <f t="shared" si="104"/>
        <v>1.0992279693519246E-3</v>
      </c>
      <c r="D604" s="99">
        <f t="shared" si="104"/>
        <v>1.4036615430782455E-2</v>
      </c>
      <c r="E604" s="99">
        <f t="shared" si="104"/>
        <v>0</v>
      </c>
      <c r="F604" s="99">
        <f t="shared" si="104"/>
        <v>0</v>
      </c>
    </row>
    <row r="605" spans="1:6" ht="15" thickBot="1" x14ac:dyDescent="0.4">
      <c r="A605" s="54" t="s">
        <v>25</v>
      </c>
      <c r="B605" s="107">
        <f t="shared" si="104"/>
        <v>6.6204191050577539E-3</v>
      </c>
      <c r="C605" s="99">
        <f t="shared" si="104"/>
        <v>6.0671195487659937E-3</v>
      </c>
      <c r="D605" s="99">
        <f t="shared" si="104"/>
        <v>1.4036615430782455E-2</v>
      </c>
      <c r="E605" s="99">
        <f t="shared" si="104"/>
        <v>1.9554419932765778E-2</v>
      </c>
      <c r="F605" s="99">
        <f t="shared" si="104"/>
        <v>0</v>
      </c>
    </row>
    <row r="606" spans="1:6" ht="15" thickBot="1" x14ac:dyDescent="0.4">
      <c r="A606" s="79" t="s">
        <v>165</v>
      </c>
      <c r="B606" s="85"/>
      <c r="C606" s="86"/>
      <c r="D606" s="86"/>
      <c r="E606" s="86"/>
      <c r="F606" s="86"/>
    </row>
    <row r="607" spans="1:6" x14ac:dyDescent="0.35">
      <c r="A607" s="54" t="s">
        <v>31</v>
      </c>
      <c r="B607" s="107">
        <f t="shared" ref="B607:F612" si="105">B550/B$6</f>
        <v>8.3407911022942136E-2</v>
      </c>
      <c r="C607" s="99">
        <f t="shared" si="105"/>
        <v>6.9311220784249547E-2</v>
      </c>
      <c r="D607" s="99">
        <f t="shared" si="105"/>
        <v>6.7309226496859442E-2</v>
      </c>
      <c r="E607" s="99">
        <f t="shared" si="105"/>
        <v>8.7436681350014714E-2</v>
      </c>
      <c r="F607" s="99">
        <f t="shared" si="105"/>
        <v>8.5516066388891615E-2</v>
      </c>
    </row>
    <row r="608" spans="1:6" x14ac:dyDescent="0.35">
      <c r="A608" s="54" t="s">
        <v>21</v>
      </c>
      <c r="B608" s="107">
        <f t="shared" si="105"/>
        <v>1.92814990727725E-3</v>
      </c>
      <c r="C608" s="99">
        <f t="shared" si="105"/>
        <v>2.5859303908065071E-3</v>
      </c>
      <c r="D608" s="99">
        <f t="shared" si="105"/>
        <v>2.1054923146173684E-2</v>
      </c>
      <c r="E608" s="99">
        <f t="shared" si="105"/>
        <v>0</v>
      </c>
      <c r="F608" s="99">
        <f t="shared" si="105"/>
        <v>0</v>
      </c>
    </row>
    <row r="609" spans="1:6" x14ac:dyDescent="0.35">
      <c r="A609" s="54" t="s">
        <v>22</v>
      </c>
      <c r="B609" s="107">
        <f t="shared" si="105"/>
        <v>8.1099515604853567E-3</v>
      </c>
      <c r="C609" s="99">
        <f t="shared" si="105"/>
        <v>6.2951637990465905E-3</v>
      </c>
      <c r="D609" s="99">
        <f t="shared" si="105"/>
        <v>1.4036615430782455E-2</v>
      </c>
      <c r="E609" s="99">
        <f t="shared" si="105"/>
        <v>0</v>
      </c>
      <c r="F609" s="99">
        <f t="shared" si="105"/>
        <v>1.1016143538874697E-2</v>
      </c>
    </row>
    <row r="610" spans="1:6" x14ac:dyDescent="0.35">
      <c r="A610" s="54" t="s">
        <v>74</v>
      </c>
      <c r="B610" s="107">
        <f t="shared" si="105"/>
        <v>1.4207615287931048E-3</v>
      </c>
      <c r="C610" s="99">
        <f t="shared" si="105"/>
        <v>3.7430722975663288E-3</v>
      </c>
      <c r="D610" s="99">
        <f t="shared" si="105"/>
        <v>1.4036615430782455E-2</v>
      </c>
      <c r="E610" s="99">
        <f t="shared" si="105"/>
        <v>0</v>
      </c>
      <c r="F610" s="99">
        <f t="shared" si="105"/>
        <v>0</v>
      </c>
    </row>
    <row r="611" spans="1:6" x14ac:dyDescent="0.35">
      <c r="A611" s="54" t="s">
        <v>24</v>
      </c>
      <c r="B611" s="107">
        <f t="shared" si="105"/>
        <v>1.1698878811418263E-3</v>
      </c>
      <c r="C611" s="99">
        <f t="shared" si="105"/>
        <v>0</v>
      </c>
      <c r="D611" s="99">
        <f t="shared" si="105"/>
        <v>1.4036615430782455E-2</v>
      </c>
      <c r="E611" s="99">
        <f t="shared" si="105"/>
        <v>0</v>
      </c>
      <c r="F611" s="99">
        <f t="shared" si="105"/>
        <v>0</v>
      </c>
    </row>
    <row r="612" spans="1:6" ht="15" thickBot="1" x14ac:dyDescent="0.4">
      <c r="A612" s="54" t="s">
        <v>25</v>
      </c>
      <c r="B612" s="107">
        <f t="shared" si="105"/>
        <v>1.5628564748243483E-3</v>
      </c>
      <c r="C612" s="99">
        <f t="shared" si="105"/>
        <v>5.8631499430024771E-3</v>
      </c>
      <c r="D612" s="99">
        <f t="shared" si="105"/>
        <v>1.4036615430782455E-2</v>
      </c>
      <c r="E612" s="99">
        <f t="shared" si="105"/>
        <v>0</v>
      </c>
      <c r="F612" s="99">
        <f t="shared" si="105"/>
        <v>0</v>
      </c>
    </row>
    <row r="613" spans="1:6" ht="15" thickBot="1" x14ac:dyDescent="0.4">
      <c r="A613" s="79" t="s">
        <v>166</v>
      </c>
      <c r="B613" s="85"/>
      <c r="C613" s="86"/>
      <c r="D613" s="86"/>
      <c r="E613" s="86"/>
      <c r="F613" s="86"/>
    </row>
    <row r="614" spans="1:6" x14ac:dyDescent="0.35">
      <c r="A614" s="42" t="s">
        <v>31</v>
      </c>
      <c r="B614" s="107">
        <f t="shared" ref="B614:F619" si="106">B557/B$6</f>
        <v>8.145625874823928E-2</v>
      </c>
      <c r="C614" s="99">
        <f t="shared" si="106"/>
        <v>6.0807333960233766E-2</v>
      </c>
      <c r="D614" s="99">
        <f t="shared" si="106"/>
        <v>6.7309226496859442E-2</v>
      </c>
      <c r="E614" s="99">
        <f t="shared" si="106"/>
        <v>0.11201060994755938</v>
      </c>
      <c r="F614" s="99">
        <f t="shared" si="106"/>
        <v>7.2468146448397455E-2</v>
      </c>
    </row>
    <row r="615" spans="1:6" x14ac:dyDescent="0.35">
      <c r="A615" s="42" t="s">
        <v>21</v>
      </c>
      <c r="B615" s="107">
        <f t="shared" si="106"/>
        <v>1.4612538793047098E-2</v>
      </c>
      <c r="C615" s="99">
        <f t="shared" si="106"/>
        <v>1.3949499982850121E-3</v>
      </c>
      <c r="D615" s="99">
        <f t="shared" si="106"/>
        <v>2.1054923146173684E-2</v>
      </c>
      <c r="E615" s="99">
        <f t="shared" si="106"/>
        <v>1.9554419932765778E-2</v>
      </c>
      <c r="F615" s="99">
        <f t="shared" si="106"/>
        <v>1.3047918477657927E-2</v>
      </c>
    </row>
    <row r="616" spans="1:6" x14ac:dyDescent="0.35">
      <c r="A616" s="42" t="s">
        <v>22</v>
      </c>
      <c r="B616" s="107">
        <f t="shared" si="106"/>
        <v>1.3774623447641075E-2</v>
      </c>
      <c r="C616" s="99">
        <f t="shared" si="106"/>
        <v>1.5557299621731501E-2</v>
      </c>
      <c r="D616" s="99">
        <f t="shared" si="106"/>
        <v>1.4036615430782455E-2</v>
      </c>
      <c r="E616" s="99">
        <f t="shared" si="106"/>
        <v>1.9554419932765778E-2</v>
      </c>
      <c r="F616" s="99">
        <f t="shared" si="106"/>
        <v>1.1016143538874697E-2</v>
      </c>
    </row>
    <row r="617" spans="1:6" x14ac:dyDescent="0.35">
      <c r="A617" s="42" t="s">
        <v>74</v>
      </c>
      <c r="B617" s="107">
        <f t="shared" si="106"/>
        <v>8.7572911457238136E-3</v>
      </c>
      <c r="C617" s="99">
        <f t="shared" si="106"/>
        <v>5.1959358296946659E-3</v>
      </c>
      <c r="D617" s="99">
        <f t="shared" si="106"/>
        <v>1.4036615430782455E-2</v>
      </c>
      <c r="E617" s="99">
        <f t="shared" si="106"/>
        <v>2.8065125192516936E-2</v>
      </c>
      <c r="F617" s="99">
        <f t="shared" si="106"/>
        <v>0</v>
      </c>
    </row>
    <row r="618" spans="1:6" x14ac:dyDescent="0.35">
      <c r="A618" s="42" t="s">
        <v>24</v>
      </c>
      <c r="B618" s="107">
        <f t="shared" si="106"/>
        <v>6.3734271034162921E-3</v>
      </c>
      <c r="C618" s="99">
        <f t="shared" si="106"/>
        <v>2.3819609868252762E-3</v>
      </c>
      <c r="D618" s="99">
        <f t="shared" si="106"/>
        <v>1.4036615430782455E-2</v>
      </c>
      <c r="E618" s="99">
        <f t="shared" si="106"/>
        <v>1.9554419932765778E-2</v>
      </c>
      <c r="F618" s="99">
        <f t="shared" si="106"/>
        <v>0</v>
      </c>
    </row>
    <row r="619" spans="1:6" x14ac:dyDescent="0.35">
      <c r="A619" s="43" t="s">
        <v>25</v>
      </c>
      <c r="B619" s="153">
        <f t="shared" si="106"/>
        <v>6.6865718654076809E-3</v>
      </c>
      <c r="C619" s="116">
        <f t="shared" si="106"/>
        <v>7.0541303355239719E-3</v>
      </c>
      <c r="D619" s="116">
        <f t="shared" si="106"/>
        <v>1.4036615430782455E-2</v>
      </c>
      <c r="E619" s="116">
        <f t="shared" si="106"/>
        <v>1.9554419932765778E-2</v>
      </c>
      <c r="F619" s="116">
        <f t="shared" si="106"/>
        <v>0</v>
      </c>
    </row>
    <row r="620" spans="1:6" x14ac:dyDescent="0.35">
      <c r="A620" s="54"/>
      <c r="B620" s="26"/>
      <c r="C620" s="21"/>
      <c r="D620" s="21"/>
      <c r="E620" s="21"/>
      <c r="F620" s="21"/>
    </row>
    <row r="621" spans="1:6" ht="15" thickBot="1" x14ac:dyDescent="0.4">
      <c r="A621" s="54"/>
      <c r="B621" s="26"/>
      <c r="C621" s="21"/>
      <c r="D621" s="21"/>
      <c r="E621" s="21"/>
      <c r="F621" s="21"/>
    </row>
    <row r="622" spans="1:6" ht="18.5" thickBot="1" x14ac:dyDescent="0.45">
      <c r="A622" s="177" t="s">
        <v>267</v>
      </c>
      <c r="B622" s="178"/>
      <c r="C622" s="178"/>
      <c r="D622" s="178"/>
      <c r="E622" s="178"/>
      <c r="F622" s="178"/>
    </row>
    <row r="623" spans="1:6" ht="16" thickBot="1" x14ac:dyDescent="0.4">
      <c r="A623" s="4"/>
      <c r="B623" s="5" t="s">
        <v>0</v>
      </c>
      <c r="C623" s="6" t="s">
        <v>120</v>
      </c>
      <c r="D623" s="6" t="s">
        <v>121</v>
      </c>
      <c r="E623" s="6" t="s">
        <v>122</v>
      </c>
      <c r="F623" s="6" t="s">
        <v>123</v>
      </c>
    </row>
    <row r="624" spans="1:6" ht="15.5" x14ac:dyDescent="0.35">
      <c r="A624" s="63" t="s">
        <v>1</v>
      </c>
      <c r="B624" s="39"/>
      <c r="C624" s="72"/>
      <c r="D624" s="72"/>
      <c r="E624" s="72"/>
      <c r="F624" s="72"/>
    </row>
    <row r="625" spans="1:6" x14ac:dyDescent="0.35">
      <c r="A625" s="110" t="s">
        <v>73</v>
      </c>
      <c r="B625" s="11">
        <v>1363.9171899999999</v>
      </c>
      <c r="C625" s="156">
        <v>77.508313000000001</v>
      </c>
      <c r="D625" s="156">
        <v>126.66494</v>
      </c>
      <c r="E625" s="156">
        <v>362.05446999999998</v>
      </c>
      <c r="F625" s="156">
        <v>797.68947000000003</v>
      </c>
    </row>
    <row r="626" spans="1:6" x14ac:dyDescent="0.35">
      <c r="A626" s="110" t="s">
        <v>61</v>
      </c>
      <c r="B626" s="11">
        <v>1462.4419</v>
      </c>
      <c r="C626" s="156">
        <v>66.880424000000005</v>
      </c>
      <c r="D626" s="156">
        <v>80.389163999999994</v>
      </c>
      <c r="E626" s="156">
        <v>601.03677000000005</v>
      </c>
      <c r="F626" s="156">
        <v>714.13550999999995</v>
      </c>
    </row>
    <row r="627" spans="1:6" x14ac:dyDescent="0.35">
      <c r="A627" s="110" t="s">
        <v>62</v>
      </c>
      <c r="B627" s="11">
        <v>2094.4065999999998</v>
      </c>
      <c r="C627" s="156">
        <v>114.52964</v>
      </c>
      <c r="D627" s="156">
        <v>142.14618999999999</v>
      </c>
      <c r="E627" s="156">
        <v>386.04804999999999</v>
      </c>
      <c r="F627" s="156">
        <v>1451.683</v>
      </c>
    </row>
    <row r="628" spans="1:6" x14ac:dyDescent="0.35">
      <c r="A628" s="110" t="s">
        <v>63</v>
      </c>
      <c r="B628" s="11">
        <v>70.4387708</v>
      </c>
      <c r="C628" s="156">
        <v>17.031345999999999</v>
      </c>
      <c r="D628" s="156">
        <v>0</v>
      </c>
      <c r="E628" s="156">
        <v>53.407425000000003</v>
      </c>
      <c r="F628" s="156">
        <v>0</v>
      </c>
    </row>
    <row r="629" spans="1:6" x14ac:dyDescent="0.35">
      <c r="A629" s="110" t="s">
        <v>164</v>
      </c>
      <c r="B629" s="11">
        <v>378.60001799999998</v>
      </c>
      <c r="C629" s="156">
        <v>11.739758</v>
      </c>
      <c r="D629" s="156">
        <v>41.248154</v>
      </c>
      <c r="E629" s="156">
        <v>53.407425000000003</v>
      </c>
      <c r="F629" s="156">
        <v>272.20468</v>
      </c>
    </row>
    <row r="630" spans="1:6" x14ac:dyDescent="0.35">
      <c r="A630" s="110" t="s">
        <v>75</v>
      </c>
      <c r="B630" s="11">
        <v>298.24081200000001</v>
      </c>
      <c r="C630" s="156">
        <v>5.4120533000000002</v>
      </c>
      <c r="D630" s="156">
        <v>20.624077</v>
      </c>
      <c r="E630" s="156">
        <v>0</v>
      </c>
      <c r="F630" s="156">
        <v>272.20468</v>
      </c>
    </row>
    <row r="631" spans="1:6" x14ac:dyDescent="0.35">
      <c r="A631" s="110" t="s">
        <v>315</v>
      </c>
      <c r="B631" s="11">
        <v>274.85576500000002</v>
      </c>
      <c r="C631" s="156">
        <v>2.8144380999999998</v>
      </c>
      <c r="D631" s="156">
        <v>29.882543999999999</v>
      </c>
      <c r="E631" s="156">
        <v>0</v>
      </c>
      <c r="F631" s="156">
        <v>242.158783</v>
      </c>
    </row>
    <row r="632" spans="1:6" x14ac:dyDescent="0.35">
      <c r="A632" s="110" t="s">
        <v>166</v>
      </c>
      <c r="B632" s="11">
        <v>115.412915</v>
      </c>
      <c r="C632" s="156">
        <v>8.1293627999999991</v>
      </c>
      <c r="D632" s="156">
        <v>29.882543999999999</v>
      </c>
      <c r="E632" s="156">
        <v>77.401009000000002</v>
      </c>
      <c r="F632" s="156">
        <v>0</v>
      </c>
    </row>
    <row r="633" spans="1:6" ht="15.5" x14ac:dyDescent="0.35">
      <c r="A633" s="63" t="s">
        <v>322</v>
      </c>
      <c r="B633" s="39"/>
      <c r="C633" s="72"/>
      <c r="D633" s="72"/>
      <c r="E633" s="72"/>
      <c r="F633" s="72"/>
    </row>
    <row r="634" spans="1:6" x14ac:dyDescent="0.35">
      <c r="A634" s="110" t="s">
        <v>73</v>
      </c>
      <c r="B634" s="107">
        <f>B625/B$497</f>
        <v>0.22440736759932525</v>
      </c>
      <c r="C634" s="157">
        <f t="shared" ref="C634:F634" si="107">C625/C$497</f>
        <v>0.23952308756387844</v>
      </c>
      <c r="D634" s="157">
        <f t="shared" si="107"/>
        <v>0.26902043444407447</v>
      </c>
      <c r="E634" s="157">
        <f t="shared" si="107"/>
        <v>0.23611912817877526</v>
      </c>
      <c r="F634" s="157">
        <f t="shared" si="107"/>
        <v>0.21271288511801617</v>
      </c>
    </row>
    <row r="635" spans="1:6" x14ac:dyDescent="0.35">
      <c r="A635" s="110" t="s">
        <v>61</v>
      </c>
      <c r="B635" s="107">
        <f t="shared" ref="B635:B641" si="108">B626/B$497</f>
        <v>0.24061778783355292</v>
      </c>
      <c r="C635" s="157">
        <f t="shared" ref="C635:F635" si="109">C626/C$497</f>
        <v>0.20667983902657408</v>
      </c>
      <c r="D635" s="157">
        <f t="shared" si="109"/>
        <v>0.17073649443860275</v>
      </c>
      <c r="E635" s="157">
        <f t="shared" si="109"/>
        <v>0.39197493718496856</v>
      </c>
      <c r="F635" s="157">
        <f t="shared" si="109"/>
        <v>0.19043228024224249</v>
      </c>
    </row>
    <row r="636" spans="1:6" x14ac:dyDescent="0.35">
      <c r="A636" s="110" t="s">
        <v>62</v>
      </c>
      <c r="B636" s="107">
        <f>B627/B$497</f>
        <v>0.34459590012840363</v>
      </c>
      <c r="C636" s="157">
        <f t="shared" ref="C636:F636" si="110">C627/C$497</f>
        <v>0.35392968739210562</v>
      </c>
      <c r="D636" s="157">
        <f t="shared" si="110"/>
        <v>0.30190066634358298</v>
      </c>
      <c r="E636" s="157">
        <f t="shared" si="110"/>
        <v>0.25176689297915933</v>
      </c>
      <c r="F636" s="157">
        <f t="shared" si="110"/>
        <v>0.38710762874527738</v>
      </c>
    </row>
    <row r="637" spans="1:6" x14ac:dyDescent="0.35">
      <c r="A637" s="110" t="s">
        <v>63</v>
      </c>
      <c r="B637" s="107">
        <f t="shared" si="108"/>
        <v>1.1589397984022929E-2</v>
      </c>
      <c r="C637" s="157">
        <f t="shared" ref="C637:F637" si="111">C628/C$497</f>
        <v>5.2631781306976849E-2</v>
      </c>
      <c r="D637" s="157">
        <f t="shared" si="111"/>
        <v>0</v>
      </c>
      <c r="E637" s="157">
        <f t="shared" si="111"/>
        <v>3.4830434849411826E-2</v>
      </c>
      <c r="F637" s="157">
        <f t="shared" si="111"/>
        <v>0</v>
      </c>
    </row>
    <row r="638" spans="1:6" x14ac:dyDescent="0.35">
      <c r="A638" s="110" t="s">
        <v>164</v>
      </c>
      <c r="B638" s="107">
        <f t="shared" si="108"/>
        <v>6.2291636204421734E-2</v>
      </c>
      <c r="C638" s="157">
        <f t="shared" ref="C638:F638" si="112">C629/C$497</f>
        <v>3.6279245084494906E-2</v>
      </c>
      <c r="D638" s="157">
        <f t="shared" si="112"/>
        <v>8.7605901910158324E-2</v>
      </c>
      <c r="E638" s="157">
        <f t="shared" si="112"/>
        <v>3.4830434849411826E-2</v>
      </c>
      <c r="F638" s="157">
        <f t="shared" si="112"/>
        <v>7.2586444980183018E-2</v>
      </c>
    </row>
    <row r="639" spans="1:6" x14ac:dyDescent="0.35">
      <c r="A639" s="110" t="s">
        <v>75</v>
      </c>
      <c r="B639" s="107">
        <f t="shared" si="108"/>
        <v>4.9070013943885597E-2</v>
      </c>
      <c r="C639" s="157">
        <f t="shared" ref="C639:F639" si="113">C630/C$497</f>
        <v>1.6724808814717426E-2</v>
      </c>
      <c r="D639" s="157">
        <f t="shared" si="113"/>
        <v>4.3802950955079162E-2</v>
      </c>
      <c r="E639" s="157">
        <f t="shared" si="113"/>
        <v>0</v>
      </c>
      <c r="F639" s="157">
        <f t="shared" si="113"/>
        <v>7.2586444980183018E-2</v>
      </c>
    </row>
    <row r="640" spans="1:6" x14ac:dyDescent="0.35">
      <c r="A640" s="110" t="s">
        <v>315</v>
      </c>
      <c r="B640" s="107">
        <f t="shared" si="108"/>
        <v>4.522243662985783E-2</v>
      </c>
      <c r="C640" s="157">
        <f t="shared" ref="C640:F640" si="114">C631/C$497</f>
        <v>8.6974271194551166E-3</v>
      </c>
      <c r="D640" s="157">
        <f t="shared" si="114"/>
        <v>6.3466772803699043E-2</v>
      </c>
      <c r="E640" s="157">
        <f t="shared" si="114"/>
        <v>0</v>
      </c>
      <c r="F640" s="157">
        <f t="shared" si="114"/>
        <v>6.4574368003877003E-2</v>
      </c>
    </row>
    <row r="641" spans="1:6" x14ac:dyDescent="0.35">
      <c r="A641" s="114" t="s">
        <v>166</v>
      </c>
      <c r="B641" s="107">
        <f t="shared" si="108"/>
        <v>1.8989062262727754E-2</v>
      </c>
      <c r="C641" s="158">
        <f t="shared" ref="C641:F641" si="115">C632/C$497</f>
        <v>2.5122080489391321E-2</v>
      </c>
      <c r="D641" s="158">
        <f t="shared" si="115"/>
        <v>6.3466772803699043E-2</v>
      </c>
      <c r="E641" s="158">
        <f t="shared" si="115"/>
        <v>5.047820225845448E-2</v>
      </c>
      <c r="F641" s="158">
        <f t="shared" si="115"/>
        <v>0</v>
      </c>
    </row>
    <row r="642" spans="1:6" x14ac:dyDescent="0.35">
      <c r="A642" s="54"/>
      <c r="B642" s="26"/>
      <c r="C642" s="21"/>
      <c r="D642" s="21"/>
      <c r="E642" s="21"/>
      <c r="F642" s="21"/>
    </row>
    <row r="643" spans="1:6" ht="15" thickBot="1" x14ac:dyDescent="0.4">
      <c r="A643" s="54"/>
      <c r="B643" s="26"/>
      <c r="C643" s="21"/>
      <c r="D643" s="21"/>
      <c r="E643" s="21"/>
      <c r="F643" s="21"/>
    </row>
    <row r="644" spans="1:6" ht="18.5" thickBot="1" x14ac:dyDescent="0.45">
      <c r="A644" s="177" t="s">
        <v>268</v>
      </c>
      <c r="B644" s="178"/>
      <c r="C644" s="178"/>
      <c r="D644" s="178"/>
      <c r="E644" s="178"/>
      <c r="F644" s="178"/>
    </row>
    <row r="645" spans="1:6" ht="16" thickBot="1" x14ac:dyDescent="0.4">
      <c r="A645" s="4"/>
      <c r="B645" s="5" t="s">
        <v>0</v>
      </c>
      <c r="C645" s="6" t="s">
        <v>120</v>
      </c>
      <c r="D645" s="6" t="s">
        <v>121</v>
      </c>
      <c r="E645" s="6" t="s">
        <v>122</v>
      </c>
      <c r="F645" s="6" t="s">
        <v>123</v>
      </c>
    </row>
    <row r="646" spans="1:6" ht="16" thickBot="1" x14ac:dyDescent="0.4">
      <c r="A646" s="48" t="s">
        <v>234</v>
      </c>
      <c r="B646" s="8"/>
      <c r="C646" s="67"/>
      <c r="D646" s="67"/>
      <c r="E646" s="67"/>
      <c r="F646" s="67"/>
    </row>
    <row r="647" spans="1:6" ht="15" thickBot="1" x14ac:dyDescent="0.4">
      <c r="A647" s="68" t="s">
        <v>58</v>
      </c>
      <c r="B647" s="69"/>
      <c r="C647" s="70"/>
      <c r="D647" s="70"/>
      <c r="E647" s="70"/>
      <c r="F647" s="70"/>
    </row>
    <row r="648" spans="1:6" ht="15" thickBot="1" x14ac:dyDescent="0.4">
      <c r="A648" s="42" t="s">
        <v>59</v>
      </c>
      <c r="B648" s="11">
        <v>11546.56640625</v>
      </c>
      <c r="C648" s="12">
        <v>931.5712890625</v>
      </c>
      <c r="D648" s="12">
        <v>1001.5173950195313</v>
      </c>
      <c r="E648" s="12">
        <v>2265.1591796875</v>
      </c>
      <c r="F648" s="12">
        <v>7348.31787109375</v>
      </c>
    </row>
    <row r="649" spans="1:6" ht="15" thickBot="1" x14ac:dyDescent="0.4">
      <c r="A649" s="68" t="s">
        <v>60</v>
      </c>
      <c r="B649" s="71"/>
      <c r="C649" s="70"/>
      <c r="D649" s="70"/>
      <c r="E649" s="70"/>
      <c r="F649" s="70"/>
    </row>
    <row r="650" spans="1:6" x14ac:dyDescent="0.35">
      <c r="A650" s="42" t="s">
        <v>61</v>
      </c>
      <c r="B650" s="11">
        <v>13005.923828125</v>
      </c>
      <c r="C650" s="12">
        <v>924.230224609375</v>
      </c>
      <c r="D650" s="12">
        <v>1423.362548828125</v>
      </c>
      <c r="E650" s="12">
        <v>3339.40283203125</v>
      </c>
      <c r="F650" s="12">
        <v>7318.927734375</v>
      </c>
    </row>
    <row r="651" spans="1:6" x14ac:dyDescent="0.35">
      <c r="A651" s="42" t="s">
        <v>162</v>
      </c>
      <c r="B651" s="11">
        <v>16943.236328125</v>
      </c>
      <c r="C651" s="12">
        <v>1339.4677734375</v>
      </c>
      <c r="D651" s="12">
        <v>1666.10546875</v>
      </c>
      <c r="E651" s="12">
        <v>4777.4658203125</v>
      </c>
      <c r="F651" s="12">
        <v>9160.197265625</v>
      </c>
    </row>
    <row r="652" spans="1:6" x14ac:dyDescent="0.35">
      <c r="A652" s="42" t="s">
        <v>163</v>
      </c>
      <c r="B652" s="11">
        <v>11393.09765625</v>
      </c>
      <c r="C652" s="12">
        <v>789.59033203125</v>
      </c>
      <c r="D652" s="12">
        <v>1139.547119140625</v>
      </c>
      <c r="E652" s="12">
        <v>3706.366455078125</v>
      </c>
      <c r="F652" s="12">
        <v>5757.59375</v>
      </c>
    </row>
    <row r="653" spans="1:6" x14ac:dyDescent="0.35">
      <c r="A653" s="42" t="s">
        <v>63</v>
      </c>
      <c r="B653" s="11">
        <v>7608.28759765625</v>
      </c>
      <c r="C653" s="12">
        <v>627.76043701171875</v>
      </c>
      <c r="D653" s="12">
        <v>944.82659912109375</v>
      </c>
      <c r="E653" s="12">
        <v>2892.384765625</v>
      </c>
      <c r="F653" s="12">
        <v>3143.316162109375</v>
      </c>
    </row>
    <row r="654" spans="1:6" ht="15" thickBot="1" x14ac:dyDescent="0.4">
      <c r="A654" s="42" t="s">
        <v>64</v>
      </c>
      <c r="B654" s="11">
        <v>3929.056884765625</v>
      </c>
      <c r="C654" s="12">
        <v>311.92486572265625</v>
      </c>
      <c r="D654" s="12">
        <v>425.77554321289063</v>
      </c>
      <c r="E654" s="12">
        <v>1571.9222412109375</v>
      </c>
      <c r="F654" s="12">
        <v>1619.4342041015625</v>
      </c>
    </row>
    <row r="655" spans="1:6" ht="15" thickBot="1" x14ac:dyDescent="0.4">
      <c r="A655" s="68" t="s">
        <v>65</v>
      </c>
      <c r="B655" s="71"/>
      <c r="C655" s="70"/>
      <c r="D655" s="70"/>
      <c r="E655" s="70"/>
      <c r="F655" s="70"/>
    </row>
    <row r="656" spans="1:6" x14ac:dyDescent="0.35">
      <c r="A656" s="42" t="s">
        <v>66</v>
      </c>
      <c r="B656" s="11">
        <v>3960.99462890625</v>
      </c>
      <c r="C656" s="12">
        <v>255.45742797851563</v>
      </c>
      <c r="D656" s="12">
        <v>431.737548828125</v>
      </c>
      <c r="E656" s="12">
        <v>957.93499755859375</v>
      </c>
      <c r="F656" s="12">
        <v>2315.86474609375</v>
      </c>
    </row>
    <row r="657" spans="1:6" x14ac:dyDescent="0.35">
      <c r="A657" s="42" t="s">
        <v>67</v>
      </c>
      <c r="B657" s="11">
        <v>2449.970458984375</v>
      </c>
      <c r="C657" s="12">
        <v>130.04051208496094</v>
      </c>
      <c r="D657" s="12">
        <v>318.10452270507813</v>
      </c>
      <c r="E657" s="12">
        <v>907.53350830078125</v>
      </c>
      <c r="F657" s="12">
        <v>1094.2918701171875</v>
      </c>
    </row>
    <row r="658" spans="1:6" ht="15" thickBot="1" x14ac:dyDescent="0.4">
      <c r="A658" s="42" t="s">
        <v>68</v>
      </c>
      <c r="B658" s="11">
        <v>2253.00390625</v>
      </c>
      <c r="C658" s="12">
        <v>188.2523193359375</v>
      </c>
      <c r="D658" s="12">
        <v>402.78118896484375</v>
      </c>
      <c r="E658" s="12">
        <v>1016.5355224609375</v>
      </c>
      <c r="F658" s="12">
        <v>645.43487548828125</v>
      </c>
    </row>
    <row r="659" spans="1:6" ht="15" thickBot="1" x14ac:dyDescent="0.4">
      <c r="A659" s="68" t="s">
        <v>69</v>
      </c>
      <c r="B659" s="71"/>
      <c r="C659" s="70"/>
      <c r="D659" s="70"/>
      <c r="E659" s="70"/>
      <c r="F659" s="70"/>
    </row>
    <row r="660" spans="1:6" x14ac:dyDescent="0.35">
      <c r="A660" s="42" t="s">
        <v>70</v>
      </c>
      <c r="B660" s="11">
        <v>2224.25732421875</v>
      </c>
      <c r="C660" s="12">
        <v>264.21566772460938</v>
      </c>
      <c r="D660" s="12">
        <v>378.04147338867188</v>
      </c>
      <c r="E660" s="12">
        <v>880.20556640625</v>
      </c>
      <c r="F660" s="12">
        <v>701.794677734375</v>
      </c>
    </row>
    <row r="661" spans="1:6" x14ac:dyDescent="0.35">
      <c r="A661" s="42" t="s">
        <v>71</v>
      </c>
      <c r="B661" s="11">
        <v>2303.33984375</v>
      </c>
      <c r="C661" s="12">
        <v>164.66122436523438</v>
      </c>
      <c r="D661" s="12">
        <v>177.17156982421875</v>
      </c>
      <c r="E661" s="12">
        <v>939.990234375</v>
      </c>
      <c r="F661" s="12">
        <v>1021.516845703125</v>
      </c>
    </row>
    <row r="662" spans="1:6" x14ac:dyDescent="0.35">
      <c r="A662" s="42" t="s">
        <v>72</v>
      </c>
      <c r="B662" s="11">
        <v>4707.640625</v>
      </c>
      <c r="C662" s="12">
        <v>377.41961669921875</v>
      </c>
      <c r="D662" s="12">
        <v>437.10256958007813</v>
      </c>
      <c r="E662" s="12">
        <v>1190.10107421875</v>
      </c>
      <c r="F662" s="12">
        <v>2703.017578125</v>
      </c>
    </row>
    <row r="663" spans="1:6" ht="16" thickBot="1" x14ac:dyDescent="0.4">
      <c r="A663" s="63" t="s">
        <v>287</v>
      </c>
      <c r="B663" s="39"/>
      <c r="C663" s="72"/>
      <c r="D663" s="72"/>
      <c r="E663" s="72"/>
      <c r="F663" s="72"/>
    </row>
    <row r="664" spans="1:6" ht="15" thickBot="1" x14ac:dyDescent="0.4">
      <c r="A664" s="68" t="s">
        <v>58</v>
      </c>
      <c r="B664" s="69"/>
      <c r="C664" s="70"/>
      <c r="D664" s="70"/>
      <c r="E664" s="70"/>
      <c r="F664" s="70"/>
    </row>
    <row r="665" spans="1:6" ht="15" thickBot="1" x14ac:dyDescent="0.4">
      <c r="A665" s="42" t="s">
        <v>59</v>
      </c>
      <c r="B665" s="100">
        <f>B648/B$6</f>
        <v>0.32748588482603008</v>
      </c>
      <c r="C665" s="99">
        <f>C648/C$6</f>
        <v>0.39421127495100922</v>
      </c>
      <c r="D665" s="99">
        <f>D648/D$6</f>
        <v>0.34081318228120333</v>
      </c>
      <c r="E665" s="99">
        <f>E648/E$6</f>
        <v>0.24906781696666003</v>
      </c>
      <c r="F665" s="99">
        <f>F648/F$6</f>
        <v>0.35223586911898874</v>
      </c>
    </row>
    <row r="666" spans="1:6" ht="15" thickBot="1" x14ac:dyDescent="0.4">
      <c r="A666" s="68" t="s">
        <v>60</v>
      </c>
      <c r="B666" s="71"/>
      <c r="C666" s="70"/>
      <c r="D666" s="70"/>
      <c r="E666" s="70"/>
      <c r="F666" s="70"/>
    </row>
    <row r="667" spans="1:6" x14ac:dyDescent="0.35">
      <c r="A667" s="42" t="s">
        <v>61</v>
      </c>
      <c r="B667" s="100">
        <f t="shared" ref="B667:F671" si="116">B650/B$6</f>
        <v>0.36887645408837616</v>
      </c>
      <c r="C667" s="99">
        <f t="shared" si="116"/>
        <v>0.39110477047675013</v>
      </c>
      <c r="D667" s="99">
        <f t="shared" si="116"/>
        <v>0.48436574563593843</v>
      </c>
      <c r="E667" s="99">
        <f t="shared" si="116"/>
        <v>0.3671873397705549</v>
      </c>
      <c r="F667" s="99">
        <f t="shared" si="116"/>
        <v>0.35082707590505091</v>
      </c>
    </row>
    <row r="668" spans="1:6" x14ac:dyDescent="0.35">
      <c r="A668" s="42" t="s">
        <v>162</v>
      </c>
      <c r="B668" s="100">
        <f t="shared" si="116"/>
        <v>0.48054725062934145</v>
      </c>
      <c r="C668" s="99">
        <f t="shared" si="116"/>
        <v>0.56682006511168914</v>
      </c>
      <c r="D668" s="99">
        <f t="shared" si="116"/>
        <v>0.56697038877665207</v>
      </c>
      <c r="E668" s="99">
        <f t="shared" si="116"/>
        <v>0.52531097733371113</v>
      </c>
      <c r="F668" s="99">
        <f t="shared" si="116"/>
        <v>0.43908689059997819</v>
      </c>
    </row>
    <row r="669" spans="1:6" x14ac:dyDescent="0.35">
      <c r="A669" s="42" t="s">
        <v>163</v>
      </c>
      <c r="B669" s="100">
        <f t="shared" si="116"/>
        <v>0.32313317531754016</v>
      </c>
      <c r="C669" s="99">
        <f t="shared" si="116"/>
        <v>0.33412945969199642</v>
      </c>
      <c r="D669" s="99">
        <f t="shared" si="116"/>
        <v>0.38778425813175221</v>
      </c>
      <c r="E669" s="99">
        <f t="shared" si="116"/>
        <v>0.40753718772740838</v>
      </c>
      <c r="F669" s="99">
        <f t="shared" si="116"/>
        <v>0.27598575267722436</v>
      </c>
    </row>
    <row r="670" spans="1:6" x14ac:dyDescent="0.35">
      <c r="A670" s="42" t="s">
        <v>63</v>
      </c>
      <c r="B670" s="100">
        <f t="shared" si="116"/>
        <v>0.21578768165925888</v>
      </c>
      <c r="C670" s="99">
        <f t="shared" si="116"/>
        <v>0.26564820657712362</v>
      </c>
      <c r="D670" s="99">
        <f t="shared" si="116"/>
        <v>0.32152148485060211</v>
      </c>
      <c r="E670" s="99">
        <f t="shared" si="116"/>
        <v>0.31803502635131775</v>
      </c>
      <c r="F670" s="99">
        <f t="shared" si="116"/>
        <v>0.15067240145281874</v>
      </c>
    </row>
    <row r="671" spans="1:6" ht="15" thickBot="1" x14ac:dyDescent="0.4">
      <c r="A671" s="42" t="s">
        <v>64</v>
      </c>
      <c r="B671" s="100">
        <f t="shared" si="116"/>
        <v>0.11143664923130715</v>
      </c>
      <c r="C671" s="99">
        <f t="shared" si="116"/>
        <v>0.13199666031914481</v>
      </c>
      <c r="D671" s="99">
        <f t="shared" si="116"/>
        <v>0.14489006236088728</v>
      </c>
      <c r="E671" s="99">
        <f t="shared" si="116"/>
        <v>0.17284226405393771</v>
      </c>
      <c r="F671" s="99">
        <f t="shared" si="116"/>
        <v>7.7626311813022847E-2</v>
      </c>
    </row>
    <row r="672" spans="1:6" ht="15" thickBot="1" x14ac:dyDescent="0.4">
      <c r="A672" s="68" t="s">
        <v>65</v>
      </c>
      <c r="B672" s="71"/>
      <c r="C672" s="70"/>
      <c r="D672" s="70"/>
      <c r="E672" s="70"/>
      <c r="F672" s="70"/>
    </row>
    <row r="673" spans="1:6" x14ac:dyDescent="0.35">
      <c r="A673" s="42" t="s">
        <v>66</v>
      </c>
      <c r="B673" s="100">
        <f t="shared" ref="B673:F675" si="117">B656/B$6</f>
        <v>0.11234247352844007</v>
      </c>
      <c r="C673" s="99">
        <f t="shared" si="117"/>
        <v>0.10810144061058533</v>
      </c>
      <c r="D673" s="99">
        <f t="shared" si="117"/>
        <v>0.14691891389817566</v>
      </c>
      <c r="E673" s="99">
        <f t="shared" si="117"/>
        <v>0.10533068968283174</v>
      </c>
      <c r="F673" s="99">
        <f t="shared" si="117"/>
        <v>0.11100916507861165</v>
      </c>
    </row>
    <row r="674" spans="1:6" x14ac:dyDescent="0.35">
      <c r="A674" s="42" t="s">
        <v>67</v>
      </c>
      <c r="B674" s="100">
        <f t="shared" si="117"/>
        <v>6.9486522255121863E-2</v>
      </c>
      <c r="C674" s="99">
        <f t="shared" si="117"/>
        <v>5.5028999568980122E-2</v>
      </c>
      <c r="D674" s="99">
        <f t="shared" si="117"/>
        <v>0.10824995673594537</v>
      </c>
      <c r="E674" s="99">
        <f t="shared" si="117"/>
        <v>9.978874410395909E-2</v>
      </c>
      <c r="F674" s="99">
        <f t="shared" si="117"/>
        <v>5.2454024812511206E-2</v>
      </c>
    </row>
    <row r="675" spans="1:6" ht="15" thickBot="1" x14ac:dyDescent="0.4">
      <c r="A675" s="42" t="s">
        <v>68</v>
      </c>
      <c r="B675" s="100">
        <f t="shared" si="117"/>
        <v>6.3900119896717317E-2</v>
      </c>
      <c r="C675" s="99">
        <f t="shared" si="117"/>
        <v>7.9662380849658779E-2</v>
      </c>
      <c r="D675" s="99">
        <f t="shared" si="117"/>
        <v>0.13706515678785394</v>
      </c>
      <c r="E675" s="99">
        <f t="shared" si="117"/>
        <v>0.11177416833166592</v>
      </c>
      <c r="F675" s="99">
        <f t="shared" si="117"/>
        <v>3.0938415881767257E-2</v>
      </c>
    </row>
    <row r="676" spans="1:6" ht="15" thickBot="1" x14ac:dyDescent="0.4">
      <c r="A676" s="68" t="s">
        <v>69</v>
      </c>
      <c r="B676" s="71"/>
      <c r="C676" s="70"/>
      <c r="D676" s="70"/>
      <c r="E676" s="70"/>
      <c r="F676" s="70"/>
    </row>
    <row r="677" spans="1:6" x14ac:dyDescent="0.35">
      <c r="A677" s="42" t="s">
        <v>70</v>
      </c>
      <c r="B677" s="100">
        <f t="shared" ref="B677:F679" si="118">B660/B$6</f>
        <v>6.3084803938621564E-2</v>
      </c>
      <c r="C677" s="99">
        <f t="shared" si="118"/>
        <v>0.11180764849523234</v>
      </c>
      <c r="D677" s="99">
        <f t="shared" si="118"/>
        <v>0.12864631030932366</v>
      </c>
      <c r="E677" s="99">
        <f t="shared" si="118"/>
        <v>9.6783873236207685E-2</v>
      </c>
      <c r="F677" s="99">
        <f t="shared" si="118"/>
        <v>3.3639978916433902E-2</v>
      </c>
    </row>
    <row r="678" spans="1:6" x14ac:dyDescent="0.35">
      <c r="A678" s="42" t="s">
        <v>71</v>
      </c>
      <c r="B678" s="100">
        <f t="shared" si="118"/>
        <v>6.5327757209036635E-2</v>
      </c>
      <c r="C678" s="99">
        <f t="shared" si="118"/>
        <v>6.9679381443085955E-2</v>
      </c>
      <c r="D678" s="99">
        <f t="shared" si="118"/>
        <v>6.0290921377726889E-2</v>
      </c>
      <c r="E678" s="99">
        <f t="shared" si="118"/>
        <v>0.10335755550656692</v>
      </c>
      <c r="F678" s="99">
        <f t="shared" si="118"/>
        <v>4.8965610943606609E-2</v>
      </c>
    </row>
    <row r="679" spans="1:6" x14ac:dyDescent="0.35">
      <c r="A679" s="43" t="s">
        <v>72</v>
      </c>
      <c r="B679" s="115">
        <f t="shared" si="118"/>
        <v>0.133518987487622</v>
      </c>
      <c r="C679" s="116">
        <f t="shared" si="118"/>
        <v>0.1597119512348327</v>
      </c>
      <c r="D679" s="116">
        <f t="shared" si="118"/>
        <v>0.14874461338634298</v>
      </c>
      <c r="E679" s="116">
        <f t="shared" si="118"/>
        <v>0.13085874016422744</v>
      </c>
      <c r="F679" s="116">
        <f t="shared" si="118"/>
        <v>0.12956703324172467</v>
      </c>
    </row>
    <row r="680" spans="1:6" x14ac:dyDescent="0.35">
      <c r="B680"/>
      <c r="C680"/>
      <c r="D680"/>
      <c r="E680"/>
      <c r="F680"/>
    </row>
    <row r="681" spans="1:6" ht="15" thickBot="1" x14ac:dyDescent="0.4">
      <c r="B681"/>
      <c r="C681"/>
      <c r="D681"/>
      <c r="E681"/>
      <c r="F681"/>
    </row>
    <row r="682" spans="1:6" ht="18.5" thickBot="1" x14ac:dyDescent="0.45">
      <c r="A682" s="177" t="s">
        <v>270</v>
      </c>
      <c r="B682" s="178"/>
      <c r="C682" s="178"/>
      <c r="D682" s="178"/>
      <c r="E682" s="178"/>
      <c r="F682" s="178"/>
    </row>
    <row r="683" spans="1:6" ht="16" thickBot="1" x14ac:dyDescent="0.4">
      <c r="A683" s="4"/>
      <c r="B683" s="5" t="s">
        <v>0</v>
      </c>
      <c r="C683" s="6" t="s">
        <v>120</v>
      </c>
      <c r="D683" s="6" t="s">
        <v>121</v>
      </c>
      <c r="E683" s="6" t="s">
        <v>122</v>
      </c>
      <c r="F683" s="6" t="s">
        <v>123</v>
      </c>
    </row>
    <row r="684" spans="1:6" ht="16" thickBot="1" x14ac:dyDescent="0.4">
      <c r="A684" s="48" t="s">
        <v>269</v>
      </c>
      <c r="B684" s="8"/>
      <c r="C684" s="67"/>
      <c r="D684" s="67"/>
      <c r="E684" s="67"/>
      <c r="F684" s="67"/>
    </row>
    <row r="685" spans="1:6" ht="15" thickBot="1" x14ac:dyDescent="0.4">
      <c r="A685" s="68" t="s">
        <v>40</v>
      </c>
      <c r="B685" s="71"/>
      <c r="C685" s="70"/>
      <c r="D685" s="70"/>
      <c r="E685" s="70"/>
      <c r="F685" s="70"/>
    </row>
    <row r="686" spans="1:6" x14ac:dyDescent="0.35">
      <c r="A686" s="42" t="s">
        <v>41</v>
      </c>
      <c r="B686" s="11">
        <v>11224.6396484375</v>
      </c>
      <c r="C686" s="12">
        <v>839.89697265625</v>
      </c>
      <c r="D686" s="12">
        <v>1159.031982421875</v>
      </c>
      <c r="E686" s="12">
        <v>2928.29931640625</v>
      </c>
      <c r="F686" s="12">
        <v>6297.4111328125</v>
      </c>
    </row>
    <row r="687" spans="1:6" x14ac:dyDescent="0.35">
      <c r="A687" s="42" t="s">
        <v>42</v>
      </c>
      <c r="B687" s="11">
        <v>14955.4990234375</v>
      </c>
      <c r="C687" s="12">
        <v>1150.0408935546875</v>
      </c>
      <c r="D687" s="12">
        <v>1498.0638427734375</v>
      </c>
      <c r="E687" s="12">
        <v>3959.73974609375</v>
      </c>
      <c r="F687" s="12">
        <v>8347.6552734375</v>
      </c>
    </row>
    <row r="688" spans="1:6" ht="15" thickBot="1" x14ac:dyDescent="0.4">
      <c r="A688" s="42" t="s">
        <v>146</v>
      </c>
      <c r="B688" s="11">
        <v>10338.5771484375</v>
      </c>
      <c r="C688" s="12">
        <v>867.8460693359375</v>
      </c>
      <c r="D688" s="12">
        <v>1267.6397705078125</v>
      </c>
      <c r="E688" s="12">
        <v>2593.914794921875</v>
      </c>
      <c r="F688" s="12">
        <v>5609.1767578125</v>
      </c>
    </row>
    <row r="689" spans="1:6" ht="15" thickBot="1" x14ac:dyDescent="0.4">
      <c r="A689" s="68" t="s">
        <v>43</v>
      </c>
      <c r="B689" s="71"/>
      <c r="C689" s="70"/>
      <c r="D689" s="70"/>
      <c r="E689" s="70"/>
      <c r="F689" s="70"/>
    </row>
    <row r="690" spans="1:6" x14ac:dyDescent="0.35">
      <c r="A690" s="42" t="s">
        <v>44</v>
      </c>
      <c r="B690" s="11">
        <v>10049.078125</v>
      </c>
      <c r="C690" s="12">
        <v>720.974365234375</v>
      </c>
      <c r="D690" s="12">
        <v>984.8599853515625</v>
      </c>
      <c r="E690" s="12">
        <v>2190.25048828125</v>
      </c>
      <c r="F690" s="12">
        <v>6152.9931640625</v>
      </c>
    </row>
    <row r="691" spans="1:6" x14ac:dyDescent="0.35">
      <c r="A691" s="42" t="s">
        <v>45</v>
      </c>
      <c r="B691" s="11">
        <v>4370.154296875</v>
      </c>
      <c r="C691" s="12">
        <v>430.06326293945313</v>
      </c>
      <c r="D691" s="12">
        <v>652.9625244140625</v>
      </c>
      <c r="E691" s="12">
        <v>1484.407470703125</v>
      </c>
      <c r="F691" s="12">
        <v>1802.720703125</v>
      </c>
    </row>
    <row r="692" spans="1:6" ht="15" thickBot="1" x14ac:dyDescent="0.4">
      <c r="A692" s="42" t="s">
        <v>46</v>
      </c>
      <c r="B692" s="11">
        <v>4695.68896484375</v>
      </c>
      <c r="C692" s="12">
        <v>323.58871459960938</v>
      </c>
      <c r="D692" s="12">
        <v>644.992431640625</v>
      </c>
      <c r="E692" s="12">
        <v>1588.1795654296875</v>
      </c>
      <c r="F692" s="12">
        <v>2138.928466796875</v>
      </c>
    </row>
    <row r="693" spans="1:6" ht="15" thickBot="1" x14ac:dyDescent="0.4">
      <c r="A693" s="68" t="s">
        <v>47</v>
      </c>
      <c r="B693" s="71"/>
      <c r="C693" s="70"/>
      <c r="D693" s="70"/>
      <c r="E693" s="70"/>
      <c r="F693" s="70"/>
    </row>
    <row r="694" spans="1:6" x14ac:dyDescent="0.35">
      <c r="A694" s="42" t="s">
        <v>48</v>
      </c>
      <c r="B694" s="11">
        <v>9759.6416015625</v>
      </c>
      <c r="C694" s="12">
        <v>711.30303955078125</v>
      </c>
      <c r="D694" s="12">
        <v>1165.72705078125</v>
      </c>
      <c r="E694" s="12">
        <v>3608.908447265625</v>
      </c>
      <c r="F694" s="12">
        <v>4273.70263671875</v>
      </c>
    </row>
    <row r="695" spans="1:6" x14ac:dyDescent="0.35">
      <c r="A695" s="42" t="s">
        <v>49</v>
      </c>
      <c r="B695" s="11">
        <v>9583.416015625</v>
      </c>
      <c r="C695" s="12">
        <v>780.53814697265625</v>
      </c>
      <c r="D695" s="12">
        <v>960.7427978515625</v>
      </c>
      <c r="E695" s="12">
        <v>3057.851318359375</v>
      </c>
      <c r="F695" s="12">
        <v>4784.28369140625</v>
      </c>
    </row>
    <row r="696" spans="1:6" x14ac:dyDescent="0.35">
      <c r="A696" s="42" t="s">
        <v>50</v>
      </c>
      <c r="B696" s="11">
        <v>6603.39794921875</v>
      </c>
      <c r="C696" s="12">
        <v>645.6551513671875</v>
      </c>
      <c r="D696" s="12">
        <v>1289.186767578125</v>
      </c>
      <c r="E696" s="12">
        <v>2074.136474609375</v>
      </c>
      <c r="F696" s="12">
        <v>2594.419677734375</v>
      </c>
    </row>
    <row r="697" spans="1:6" x14ac:dyDescent="0.35">
      <c r="A697" s="42" t="s">
        <v>51</v>
      </c>
      <c r="B697" s="11">
        <v>5911.7841796875</v>
      </c>
      <c r="C697" s="12">
        <v>590.50701904296875</v>
      </c>
      <c r="D697" s="12">
        <v>945.25872802734375</v>
      </c>
      <c r="E697" s="12">
        <v>2089.565673828125</v>
      </c>
      <c r="F697" s="12">
        <v>2286.452880859375</v>
      </c>
    </row>
    <row r="698" spans="1:6" ht="15" thickBot="1" x14ac:dyDescent="0.4">
      <c r="A698" s="42" t="s">
        <v>52</v>
      </c>
      <c r="B698" s="11">
        <v>8797.171875</v>
      </c>
      <c r="C698" s="12">
        <v>676.36151123046875</v>
      </c>
      <c r="D698" s="12">
        <v>1529.7313232421875</v>
      </c>
      <c r="E698" s="12">
        <v>2311.310302734375</v>
      </c>
      <c r="F698" s="12">
        <v>4279.76904296875</v>
      </c>
    </row>
    <row r="699" spans="1:6" ht="15" thickBot="1" x14ac:dyDescent="0.4">
      <c r="A699" s="68" t="s">
        <v>147</v>
      </c>
      <c r="B699" s="71"/>
      <c r="C699" s="70"/>
      <c r="D699" s="70"/>
      <c r="E699" s="70"/>
      <c r="F699" s="70"/>
    </row>
    <row r="700" spans="1:6" x14ac:dyDescent="0.35">
      <c r="A700" s="42" t="s">
        <v>149</v>
      </c>
      <c r="B700" s="11">
        <v>8375.177734375</v>
      </c>
      <c r="C700" s="12">
        <v>713.5999755859375</v>
      </c>
      <c r="D700" s="12">
        <v>787.19915771484375</v>
      </c>
      <c r="E700" s="12">
        <v>2769.9892578125</v>
      </c>
      <c r="F700" s="12">
        <v>4104.38916015625</v>
      </c>
    </row>
    <row r="701" spans="1:6" x14ac:dyDescent="0.35">
      <c r="A701" s="42" t="s">
        <v>150</v>
      </c>
      <c r="B701" s="11">
        <v>8457.560546875</v>
      </c>
      <c r="C701" s="12">
        <v>592.54681396484375</v>
      </c>
      <c r="D701" s="12">
        <v>726.1602783203125</v>
      </c>
      <c r="E701" s="12">
        <v>2949.640625</v>
      </c>
      <c r="F701" s="12">
        <v>4189.21337890625</v>
      </c>
    </row>
    <row r="702" spans="1:6" x14ac:dyDescent="0.35">
      <c r="A702" s="42" t="s">
        <v>151</v>
      </c>
      <c r="B702" s="11">
        <v>13081.6171875</v>
      </c>
      <c r="C702" s="12">
        <v>1029.2752685546875</v>
      </c>
      <c r="D702" s="12">
        <v>1165.1796875</v>
      </c>
      <c r="E702" s="12">
        <v>4054.498046875</v>
      </c>
      <c r="F702" s="12">
        <v>6832.6640625</v>
      </c>
    </row>
    <row r="703" spans="1:6" x14ac:dyDescent="0.35">
      <c r="A703" s="42" t="s">
        <v>152</v>
      </c>
      <c r="B703" s="11">
        <v>15452.9052734375</v>
      </c>
      <c r="C703" s="12">
        <v>1195.234619140625</v>
      </c>
      <c r="D703" s="12">
        <v>1605.314697265625</v>
      </c>
      <c r="E703" s="12">
        <v>4080.256591796875</v>
      </c>
      <c r="F703" s="12">
        <v>8572.0986328125</v>
      </c>
    </row>
    <row r="704" spans="1:6" ht="15" thickBot="1" x14ac:dyDescent="0.4">
      <c r="A704" s="42" t="s">
        <v>153</v>
      </c>
      <c r="B704" s="11">
        <v>6641.0830078125</v>
      </c>
      <c r="C704" s="12">
        <v>538.655517578125</v>
      </c>
      <c r="D704" s="12">
        <v>427.35055541992188</v>
      </c>
      <c r="E704" s="12">
        <v>1815.0670166015625</v>
      </c>
      <c r="F704" s="12">
        <v>3860.009765625</v>
      </c>
    </row>
    <row r="705" spans="1:6" ht="15" thickBot="1" x14ac:dyDescent="0.4">
      <c r="A705" s="68" t="s">
        <v>148</v>
      </c>
      <c r="B705" s="71"/>
      <c r="C705" s="70"/>
      <c r="D705" s="70"/>
      <c r="E705" s="70"/>
      <c r="F705" s="70"/>
    </row>
    <row r="706" spans="1:6" x14ac:dyDescent="0.35">
      <c r="A706" s="42" t="s">
        <v>154</v>
      </c>
      <c r="B706" s="11">
        <v>9696.2607421875</v>
      </c>
      <c r="C706" s="12">
        <v>808.64422607421875</v>
      </c>
      <c r="D706" s="12">
        <v>916.34381103515625</v>
      </c>
      <c r="E706" s="12">
        <v>2494.670654296875</v>
      </c>
      <c r="F706" s="12">
        <v>5476.60205078125</v>
      </c>
    </row>
    <row r="707" spans="1:6" x14ac:dyDescent="0.35">
      <c r="A707" s="42" t="s">
        <v>155</v>
      </c>
      <c r="B707" s="11">
        <v>11691.3798828125</v>
      </c>
      <c r="C707" s="12">
        <v>940.2655029296875</v>
      </c>
      <c r="D707" s="12">
        <v>1041.9122314453125</v>
      </c>
      <c r="E707" s="12">
        <v>3240.844970703125</v>
      </c>
      <c r="F707" s="12">
        <v>6468.35693359375</v>
      </c>
    </row>
    <row r="708" spans="1:6" x14ac:dyDescent="0.35">
      <c r="A708" s="42" t="s">
        <v>53</v>
      </c>
      <c r="B708" s="11">
        <v>15106.1953125</v>
      </c>
      <c r="C708" s="12">
        <v>1144.9923095703125</v>
      </c>
      <c r="D708" s="12">
        <v>1573.8575439453125</v>
      </c>
      <c r="E708" s="12">
        <v>4097.2998046875</v>
      </c>
      <c r="F708" s="12">
        <v>8290.0458984375</v>
      </c>
    </row>
    <row r="709" spans="1:6" x14ac:dyDescent="0.35">
      <c r="A709" s="42" t="s">
        <v>156</v>
      </c>
      <c r="B709" s="11">
        <v>9059.265625</v>
      </c>
      <c r="C709" s="12">
        <v>788.31829833984375</v>
      </c>
      <c r="D709" s="12">
        <v>932.7374267578125</v>
      </c>
      <c r="E709" s="12">
        <v>3025.206787109375</v>
      </c>
      <c r="F709" s="12">
        <v>4313.00341796875</v>
      </c>
    </row>
    <row r="710" spans="1:6" x14ac:dyDescent="0.35">
      <c r="A710" s="42" t="s">
        <v>157</v>
      </c>
      <c r="B710" s="11">
        <v>10297.9638671875</v>
      </c>
      <c r="C710" s="12">
        <v>963.68841552734375</v>
      </c>
      <c r="D710" s="12">
        <v>1025.4788818359375</v>
      </c>
      <c r="E710" s="12">
        <v>3338.017578125</v>
      </c>
      <c r="F710" s="12">
        <v>4970.779296875</v>
      </c>
    </row>
    <row r="711" spans="1:6" ht="15" thickBot="1" x14ac:dyDescent="0.4">
      <c r="A711" s="13" t="s">
        <v>158</v>
      </c>
      <c r="B711" s="11">
        <v>13228.3388671875</v>
      </c>
      <c r="C711" s="12">
        <v>1020.2848510742188</v>
      </c>
      <c r="D711" s="12">
        <v>1301.7252197265625</v>
      </c>
      <c r="E711" s="12">
        <v>3736.1865234375</v>
      </c>
      <c r="F711" s="12">
        <v>7170.14208984375</v>
      </c>
    </row>
    <row r="712" spans="1:6" ht="16" thickBot="1" x14ac:dyDescent="0.4">
      <c r="A712" s="48" t="s">
        <v>323</v>
      </c>
      <c r="B712" s="8"/>
      <c r="C712" s="67"/>
      <c r="D712" s="67"/>
      <c r="E712" s="67"/>
      <c r="F712" s="67"/>
    </row>
    <row r="713" spans="1:6" ht="15" thickBot="1" x14ac:dyDescent="0.4">
      <c r="A713" s="68" t="s">
        <v>40</v>
      </c>
      <c r="B713" s="71"/>
      <c r="C713" s="70"/>
      <c r="D713" s="70"/>
      <c r="E713" s="70"/>
      <c r="F713" s="70"/>
    </row>
    <row r="714" spans="1:6" x14ac:dyDescent="0.35">
      <c r="A714" s="42" t="s">
        <v>41</v>
      </c>
      <c r="B714" s="100">
        <f t="shared" ref="B714:F716" si="119">B686/B$7</f>
        <v>0.38495992361644055</v>
      </c>
      <c r="C714" s="101">
        <f t="shared" si="119"/>
        <v>0.41655358982569368</v>
      </c>
      <c r="D714" s="101">
        <f t="shared" si="119"/>
        <v>0.4460226442648581</v>
      </c>
      <c r="E714" s="101">
        <f t="shared" si="119"/>
        <v>0.4306294385283414</v>
      </c>
      <c r="F714" s="101">
        <f t="shared" si="119"/>
        <v>0.35492357849192119</v>
      </c>
    </row>
    <row r="715" spans="1:6" x14ac:dyDescent="0.35">
      <c r="A715" s="42" t="s">
        <v>42</v>
      </c>
      <c r="B715" s="100">
        <f t="shared" si="119"/>
        <v>0.51291337112186741</v>
      </c>
      <c r="C715" s="101">
        <f t="shared" si="119"/>
        <v>0.57037193638346273</v>
      </c>
      <c r="D715" s="101">
        <f t="shared" si="119"/>
        <v>0.57649004217743538</v>
      </c>
      <c r="E715" s="101">
        <f t="shared" si="119"/>
        <v>0.58231086351903005</v>
      </c>
      <c r="F715" s="101">
        <f t="shared" si="119"/>
        <v>0.47047582239436558</v>
      </c>
    </row>
    <row r="716" spans="1:6" ht="15" thickBot="1" x14ac:dyDescent="0.4">
      <c r="A716" s="42" t="s">
        <v>146</v>
      </c>
      <c r="B716" s="100">
        <f t="shared" si="119"/>
        <v>0.35457154920061917</v>
      </c>
      <c r="C716" s="101">
        <f t="shared" si="119"/>
        <v>0.43041516682065462</v>
      </c>
      <c r="D716" s="101">
        <f t="shared" si="119"/>
        <v>0.48781746404940396</v>
      </c>
      <c r="E716" s="101">
        <f t="shared" si="119"/>
        <v>0.38145556551180049</v>
      </c>
      <c r="F716" s="101">
        <f t="shared" si="119"/>
        <v>0.31613452659988495</v>
      </c>
    </row>
    <row r="717" spans="1:6" ht="15" thickBot="1" x14ac:dyDescent="0.4">
      <c r="A717" s="68" t="s">
        <v>43</v>
      </c>
      <c r="B717" s="71"/>
      <c r="C717" s="70"/>
      <c r="D717" s="70"/>
      <c r="E717" s="70"/>
      <c r="F717" s="70"/>
    </row>
    <row r="718" spans="1:6" x14ac:dyDescent="0.35">
      <c r="A718" s="42" t="s">
        <v>44</v>
      </c>
      <c r="B718" s="100">
        <f t="shared" ref="B718:F720" si="120">B690/B$7</f>
        <v>0.34464289888844213</v>
      </c>
      <c r="C718" s="101">
        <f t="shared" si="120"/>
        <v>0.35757297595784454</v>
      </c>
      <c r="D718" s="101">
        <f t="shared" si="120"/>
        <v>0.37899718175098973</v>
      </c>
      <c r="E718" s="101">
        <f t="shared" si="120"/>
        <v>0.3220935553686855</v>
      </c>
      <c r="F718" s="101">
        <f t="shared" si="120"/>
        <v>0.34678414767086368</v>
      </c>
    </row>
    <row r="719" spans="1:6" x14ac:dyDescent="0.35">
      <c r="A719" s="42" t="s">
        <v>45</v>
      </c>
      <c r="B719" s="100">
        <f t="shared" si="120"/>
        <v>0.14987868804779358</v>
      </c>
      <c r="C719" s="101">
        <f t="shared" si="120"/>
        <v>0.21329329889476809</v>
      </c>
      <c r="D719" s="101">
        <f t="shared" si="120"/>
        <v>0.25127526777687342</v>
      </c>
      <c r="E719" s="101">
        <f t="shared" si="120"/>
        <v>0.21829378987140408</v>
      </c>
      <c r="F719" s="101">
        <f t="shared" si="120"/>
        <v>0.10160176451570541</v>
      </c>
    </row>
    <row r="720" spans="1:6" ht="15" thickBot="1" x14ac:dyDescent="0.4">
      <c r="A720" s="42" t="s">
        <v>46</v>
      </c>
      <c r="B720" s="100">
        <f t="shared" si="120"/>
        <v>0.1610432158046555</v>
      </c>
      <c r="C720" s="101">
        <f t="shared" si="120"/>
        <v>0.16048639902493889</v>
      </c>
      <c r="D720" s="101">
        <f t="shared" si="120"/>
        <v>0.2482081894669059</v>
      </c>
      <c r="E720" s="101">
        <f t="shared" si="120"/>
        <v>0.23355429231958</v>
      </c>
      <c r="F720" s="101">
        <f t="shared" si="120"/>
        <v>0.12055051346706927</v>
      </c>
    </row>
    <row r="721" spans="1:6" ht="15" thickBot="1" x14ac:dyDescent="0.4">
      <c r="A721" s="68" t="s">
        <v>47</v>
      </c>
      <c r="B721" s="71"/>
      <c r="C721" s="70"/>
      <c r="D721" s="70"/>
      <c r="E721" s="70"/>
      <c r="F721" s="70"/>
    </row>
    <row r="722" spans="1:6" x14ac:dyDescent="0.35">
      <c r="A722" s="42" t="s">
        <v>48</v>
      </c>
      <c r="B722" s="100">
        <f t="shared" ref="B722:F726" si="121">B694/B$7</f>
        <v>0.33471639207449566</v>
      </c>
      <c r="C722" s="101">
        <f t="shared" si="121"/>
        <v>0.35277640499374935</v>
      </c>
      <c r="D722" s="101">
        <f t="shared" si="121"/>
        <v>0.44859906332703331</v>
      </c>
      <c r="E722" s="101">
        <f t="shared" si="121"/>
        <v>0.53071836257963334</v>
      </c>
      <c r="F722" s="101">
        <f t="shared" si="121"/>
        <v>0.24086688978128376</v>
      </c>
    </row>
    <row r="723" spans="1:6" x14ac:dyDescent="0.35">
      <c r="A723" s="42" t="s">
        <v>49</v>
      </c>
      <c r="B723" s="100">
        <f t="shared" si="121"/>
        <v>0.32867256436807962</v>
      </c>
      <c r="C723" s="101">
        <f t="shared" si="121"/>
        <v>0.38711410768523546</v>
      </c>
      <c r="D723" s="101">
        <f t="shared" si="121"/>
        <v>0.36971632332419785</v>
      </c>
      <c r="E723" s="101">
        <f t="shared" si="121"/>
        <v>0.44968107903132237</v>
      </c>
      <c r="F723" s="101">
        <f t="shared" si="121"/>
        <v>0.26964335859013105</v>
      </c>
    </row>
    <row r="724" spans="1:6" x14ac:dyDescent="0.35">
      <c r="A724" s="42" t="s">
        <v>50</v>
      </c>
      <c r="B724" s="100">
        <f t="shared" si="121"/>
        <v>0.22646994912607901</v>
      </c>
      <c r="C724" s="101">
        <f t="shared" si="121"/>
        <v>0.32021781224055973</v>
      </c>
      <c r="D724" s="101">
        <f t="shared" si="121"/>
        <v>0.49610925302073694</v>
      </c>
      <c r="E724" s="101">
        <f t="shared" si="121"/>
        <v>0.30501807670001008</v>
      </c>
      <c r="F724" s="101">
        <f t="shared" si="121"/>
        <v>0.14622210567346133</v>
      </c>
    </row>
    <row r="725" spans="1:6" x14ac:dyDescent="0.35">
      <c r="A725" s="42" t="s">
        <v>51</v>
      </c>
      <c r="B725" s="100">
        <f t="shared" si="121"/>
        <v>0.20275038286562536</v>
      </c>
      <c r="C725" s="101">
        <f t="shared" si="121"/>
        <v>0.29286665699209607</v>
      </c>
      <c r="D725" s="101">
        <f t="shared" si="121"/>
        <v>0.36375769071377695</v>
      </c>
      <c r="E725" s="101">
        <f t="shared" si="121"/>
        <v>0.30728706175877324</v>
      </c>
      <c r="F725" s="101">
        <f t="shared" si="121"/>
        <v>0.12886502427948338</v>
      </c>
    </row>
    <row r="726" spans="1:6" ht="15" thickBot="1" x14ac:dyDescent="0.4">
      <c r="A726" s="42" t="s">
        <v>52</v>
      </c>
      <c r="B726" s="100">
        <f t="shared" si="121"/>
        <v>0.30170755757955375</v>
      </c>
      <c r="C726" s="101">
        <f t="shared" si="121"/>
        <v>0.33544687586139549</v>
      </c>
      <c r="D726" s="101">
        <f t="shared" si="121"/>
        <v>0.58867643012021131</v>
      </c>
      <c r="E726" s="101">
        <f t="shared" si="121"/>
        <v>0.33989635292910469</v>
      </c>
      <c r="F726" s="101">
        <f t="shared" si="121"/>
        <v>0.24120879387003175</v>
      </c>
    </row>
    <row r="727" spans="1:6" ht="15" thickBot="1" x14ac:dyDescent="0.4">
      <c r="A727" s="68" t="s">
        <v>147</v>
      </c>
      <c r="B727" s="71"/>
      <c r="C727" s="70"/>
      <c r="D727" s="70"/>
      <c r="E727" s="70"/>
      <c r="F727" s="70"/>
    </row>
    <row r="728" spans="1:6" x14ac:dyDescent="0.35">
      <c r="A728" s="42" t="s">
        <v>149</v>
      </c>
      <c r="B728" s="100">
        <f t="shared" ref="B728:F732" si="122">B700/B$7</f>
        <v>0.28723485847921348</v>
      </c>
      <c r="C728" s="101">
        <f t="shared" si="122"/>
        <v>0.35391558870579248</v>
      </c>
      <c r="D728" s="101">
        <f t="shared" si="122"/>
        <v>0.30293266727064649</v>
      </c>
      <c r="E728" s="101">
        <f t="shared" si="122"/>
        <v>0.40734869968321524</v>
      </c>
      <c r="F728" s="101">
        <f t="shared" si="122"/>
        <v>0.23132434226118367</v>
      </c>
    </row>
    <row r="729" spans="1:6" x14ac:dyDescent="0.35">
      <c r="A729" s="42" t="s">
        <v>150</v>
      </c>
      <c r="B729" s="100">
        <f t="shared" si="122"/>
        <v>0.29006025708447936</v>
      </c>
      <c r="C729" s="101">
        <f t="shared" si="122"/>
        <v>0.29387830952196298</v>
      </c>
      <c r="D729" s="101">
        <f t="shared" si="122"/>
        <v>0.27944347732299318</v>
      </c>
      <c r="E729" s="101">
        <f t="shared" si="122"/>
        <v>0.43376784575525879</v>
      </c>
      <c r="F729" s="101">
        <f t="shared" si="122"/>
        <v>0.23610505526000067</v>
      </c>
    </row>
    <row r="730" spans="1:6" x14ac:dyDescent="0.35">
      <c r="A730" s="42" t="s">
        <v>151</v>
      </c>
      <c r="B730" s="100">
        <f t="shared" si="122"/>
        <v>0.44864677272561942</v>
      </c>
      <c r="C730" s="101">
        <f t="shared" si="122"/>
        <v>0.51047726327588105</v>
      </c>
      <c r="D730" s="101">
        <f t="shared" si="122"/>
        <v>0.44838842512051336</v>
      </c>
      <c r="E730" s="101">
        <f t="shared" si="122"/>
        <v>0.59624581669567733</v>
      </c>
      <c r="F730" s="101">
        <f t="shared" si="122"/>
        <v>0.38509056000169078</v>
      </c>
    </row>
    <row r="731" spans="1:6" x14ac:dyDescent="0.35">
      <c r="A731" s="42" t="s">
        <v>152</v>
      </c>
      <c r="B731" s="100">
        <f t="shared" si="122"/>
        <v>0.52997240179043725</v>
      </c>
      <c r="C731" s="101">
        <f t="shared" si="122"/>
        <v>0.59278612436521227</v>
      </c>
      <c r="D731" s="101">
        <f t="shared" si="122"/>
        <v>0.61776268214403385</v>
      </c>
      <c r="E731" s="101">
        <f t="shared" si="122"/>
        <v>0.60003381325561478</v>
      </c>
      <c r="F731" s="101">
        <f t="shared" si="122"/>
        <v>0.48312550312793806</v>
      </c>
    </row>
    <row r="732" spans="1:6" ht="15" thickBot="1" x14ac:dyDescent="0.4">
      <c r="A732" s="42" t="s">
        <v>153</v>
      </c>
      <c r="B732" s="100">
        <f t="shared" si="122"/>
        <v>0.22776239482875693</v>
      </c>
      <c r="C732" s="101">
        <f t="shared" si="122"/>
        <v>0.26715049206209962</v>
      </c>
      <c r="D732" s="101">
        <f t="shared" si="122"/>
        <v>0.16445449965768943</v>
      </c>
      <c r="E732" s="101">
        <f t="shared" si="122"/>
        <v>0.26691987594003402</v>
      </c>
      <c r="F732" s="101">
        <f t="shared" si="122"/>
        <v>0.21755106187858575</v>
      </c>
    </row>
    <row r="733" spans="1:6" ht="15" thickBot="1" x14ac:dyDescent="0.4">
      <c r="A733" s="68" t="s">
        <v>148</v>
      </c>
      <c r="B733" s="71"/>
      <c r="C733" s="70"/>
      <c r="D733" s="70"/>
      <c r="E733" s="70"/>
      <c r="F733" s="70"/>
    </row>
    <row r="734" spans="1:6" x14ac:dyDescent="0.35">
      <c r="A734" s="42" t="s">
        <v>154</v>
      </c>
      <c r="B734" s="100">
        <f t="shared" ref="B734:F739" si="123">B706/B$7</f>
        <v>0.33254268391566488</v>
      </c>
      <c r="C734" s="101">
        <f t="shared" si="123"/>
        <v>0.4010535413620282</v>
      </c>
      <c r="D734" s="101">
        <f t="shared" si="123"/>
        <v>0.35263055364495699</v>
      </c>
      <c r="E734" s="101">
        <f t="shared" si="123"/>
        <v>0.36686093431575834</v>
      </c>
      <c r="F734" s="101">
        <f t="shared" si="123"/>
        <v>0.30866258480591879</v>
      </c>
    </row>
    <row r="735" spans="1:6" x14ac:dyDescent="0.35">
      <c r="A735" s="42" t="s">
        <v>155</v>
      </c>
      <c r="B735" s="100">
        <f t="shared" si="123"/>
        <v>0.4009672334812816</v>
      </c>
      <c r="C735" s="101">
        <f t="shared" si="123"/>
        <v>0.46633216142680906</v>
      </c>
      <c r="D735" s="101">
        <f t="shared" si="123"/>
        <v>0.40095222186197221</v>
      </c>
      <c r="E735" s="101">
        <f t="shared" si="123"/>
        <v>0.47659173441464903</v>
      </c>
      <c r="F735" s="101">
        <f t="shared" si="123"/>
        <v>0.36455812419044081</v>
      </c>
    </row>
    <row r="736" spans="1:6" x14ac:dyDescent="0.35">
      <c r="A736" s="42" t="s">
        <v>53</v>
      </c>
      <c r="B736" s="100">
        <f t="shared" si="123"/>
        <v>0.51808164678538571</v>
      </c>
      <c r="C736" s="101">
        <f t="shared" si="123"/>
        <v>0.56786805096573467</v>
      </c>
      <c r="D736" s="101">
        <f t="shared" si="123"/>
        <v>0.60565723301255003</v>
      </c>
      <c r="E736" s="101">
        <f t="shared" si="123"/>
        <v>0.60254015171517361</v>
      </c>
      <c r="F736" s="101">
        <f t="shared" si="123"/>
        <v>0.46722894441570784</v>
      </c>
    </row>
    <row r="737" spans="1:6" x14ac:dyDescent="0.35">
      <c r="A737" s="42" t="s">
        <v>156</v>
      </c>
      <c r="B737" s="100">
        <f t="shared" si="123"/>
        <v>0.31069631740975384</v>
      </c>
      <c r="C737" s="101">
        <f t="shared" si="123"/>
        <v>0.39097273569188223</v>
      </c>
      <c r="D737" s="101">
        <f t="shared" si="123"/>
        <v>0.35893920081308978</v>
      </c>
      <c r="E737" s="101">
        <f t="shared" si="123"/>
        <v>0.44488044404006721</v>
      </c>
      <c r="F737" s="101">
        <f t="shared" si="123"/>
        <v>0.24308189109287012</v>
      </c>
    </row>
    <row r="738" spans="1:6" x14ac:dyDescent="0.35">
      <c r="A738" s="42" t="s">
        <v>157</v>
      </c>
      <c r="B738" s="117">
        <f t="shared" si="123"/>
        <v>0.35317867725661967</v>
      </c>
      <c r="C738" s="105">
        <f t="shared" si="123"/>
        <v>0.47794894139432115</v>
      </c>
      <c r="D738" s="105">
        <f t="shared" si="123"/>
        <v>0.39462828416390583</v>
      </c>
      <c r="E738" s="105">
        <f t="shared" si="123"/>
        <v>0.4908817303655314</v>
      </c>
      <c r="F738" s="105">
        <f t="shared" si="123"/>
        <v>0.28015429495270971</v>
      </c>
    </row>
    <row r="739" spans="1:6" x14ac:dyDescent="0.35">
      <c r="A739" s="47" t="s">
        <v>158</v>
      </c>
      <c r="B739" s="115">
        <f t="shared" si="123"/>
        <v>0.4536787352985327</v>
      </c>
      <c r="C739" s="118">
        <f t="shared" si="123"/>
        <v>0.50601839415568761</v>
      </c>
      <c r="D739" s="118">
        <f t="shared" si="123"/>
        <v>0.50093434298119577</v>
      </c>
      <c r="E739" s="118">
        <f t="shared" si="123"/>
        <v>0.54943560441750905</v>
      </c>
      <c r="F739" s="118">
        <f t="shared" si="123"/>
        <v>0.40411090131355676</v>
      </c>
    </row>
    <row r="740" spans="1:6" x14ac:dyDescent="0.35">
      <c r="A740" s="42"/>
      <c r="B740" s="26"/>
      <c r="C740" s="21"/>
      <c r="D740" s="21"/>
      <c r="E740" s="21"/>
      <c r="F740" s="21"/>
    </row>
    <row r="741" spans="1:6" ht="15" thickBot="1" x14ac:dyDescent="0.4">
      <c r="A741" s="42"/>
      <c r="B741" s="26"/>
      <c r="C741" s="21"/>
      <c r="D741" s="21"/>
      <c r="E741" s="21"/>
      <c r="F741" s="21"/>
    </row>
    <row r="742" spans="1:6" ht="18.5" thickBot="1" x14ac:dyDescent="0.45">
      <c r="A742" s="177" t="s">
        <v>314</v>
      </c>
      <c r="B742" s="178"/>
      <c r="C742" s="178"/>
      <c r="D742" s="178"/>
      <c r="E742" s="178"/>
      <c r="F742" s="178"/>
    </row>
    <row r="743" spans="1:6" ht="16" thickBot="1" x14ac:dyDescent="0.4">
      <c r="A743" s="4"/>
      <c r="B743" s="5" t="s">
        <v>0</v>
      </c>
      <c r="C743" s="6" t="s">
        <v>120</v>
      </c>
      <c r="D743" s="6" t="s">
        <v>121</v>
      </c>
      <c r="E743" s="6" t="s">
        <v>122</v>
      </c>
      <c r="F743" s="6" t="s">
        <v>123</v>
      </c>
    </row>
    <row r="744" spans="1:6" ht="15.5" x14ac:dyDescent="0.35">
      <c r="A744" s="109" t="s">
        <v>1</v>
      </c>
      <c r="B744" s="87"/>
      <c r="C744" s="146"/>
      <c r="D744" s="146"/>
      <c r="E744" s="146"/>
      <c r="F744" s="146"/>
    </row>
    <row r="745" spans="1:6" x14ac:dyDescent="0.35">
      <c r="A745" s="42" t="s">
        <v>311</v>
      </c>
      <c r="B745" s="11">
        <v>18457.51953125</v>
      </c>
      <c r="C745" s="137">
        <v>1454.874267578125</v>
      </c>
      <c r="D745" s="137">
        <v>1776.925048828125</v>
      </c>
      <c r="E745" s="137">
        <v>3877.23095703125</v>
      </c>
      <c r="F745" s="137">
        <v>11348.4892578125</v>
      </c>
    </row>
    <row r="746" spans="1:6" x14ac:dyDescent="0.35">
      <c r="A746" s="42" t="s">
        <v>312</v>
      </c>
      <c r="B746" s="11">
        <v>9321.1298828125</v>
      </c>
      <c r="C746" s="137">
        <v>813.57122802734375</v>
      </c>
      <c r="D746" s="137">
        <v>1074.0875244140625</v>
      </c>
      <c r="E746" s="137">
        <v>2401.583984375</v>
      </c>
      <c r="F746" s="137">
        <v>5031.88720703125</v>
      </c>
    </row>
    <row r="747" spans="1:6" ht="15" thickBot="1" x14ac:dyDescent="0.4">
      <c r="A747" s="42" t="s">
        <v>313</v>
      </c>
      <c r="B747" s="11">
        <v>13414.9814453125</v>
      </c>
      <c r="C747" s="137">
        <v>1323.7647705078125</v>
      </c>
      <c r="D747" s="137">
        <v>1103.798583984375</v>
      </c>
      <c r="E747" s="137">
        <v>3712.2255859375</v>
      </c>
      <c r="F747" s="137">
        <v>7275.19287109375</v>
      </c>
    </row>
    <row r="748" spans="1:6" ht="16" thickBot="1" x14ac:dyDescent="0.4">
      <c r="A748" s="65" t="s">
        <v>287</v>
      </c>
      <c r="B748" s="87"/>
      <c r="C748" s="67"/>
      <c r="D748" s="67"/>
      <c r="E748" s="67"/>
      <c r="F748" s="67"/>
    </row>
    <row r="749" spans="1:6" ht="13" customHeight="1" x14ac:dyDescent="0.35">
      <c r="A749" s="42" t="s">
        <v>311</v>
      </c>
      <c r="B749" s="117">
        <f>B745/B$6</f>
        <v>0.52349563521440379</v>
      </c>
      <c r="C749" s="105">
        <f t="shared" ref="C749:F749" si="124">C745/C$6</f>
        <v>0.61565641475765776</v>
      </c>
      <c r="D749" s="105">
        <f t="shared" si="124"/>
        <v>0.60468193920334823</v>
      </c>
      <c r="E749" s="105">
        <f t="shared" si="124"/>
        <v>0.42632476295840455</v>
      </c>
      <c r="F749" s="105">
        <f t="shared" si="124"/>
        <v>0.54398095551058601</v>
      </c>
    </row>
    <row r="750" spans="1:6" hidden="1" x14ac:dyDescent="0.35">
      <c r="A750" s="42" t="s">
        <v>312</v>
      </c>
      <c r="B750" s="117">
        <f t="shared" ref="B750" si="125">B746/B$6</f>
        <v>0.26436763621771614</v>
      </c>
      <c r="C750" s="105">
        <f t="shared" ref="C750:F750" si="126">C746/C$6</f>
        <v>0.34427741046729499</v>
      </c>
      <c r="D750" s="105">
        <f t="shared" si="126"/>
        <v>0.36550856636589668</v>
      </c>
      <c r="E750" s="105">
        <f t="shared" si="126"/>
        <v>0.26406854123730766</v>
      </c>
      <c r="F750" s="105">
        <f t="shared" si="126"/>
        <v>0.24119957720521978</v>
      </c>
    </row>
    <row r="751" spans="1:6" x14ac:dyDescent="0.35">
      <c r="A751" s="42" t="s">
        <v>312</v>
      </c>
      <c r="B751" s="117">
        <f>B746/B$6</f>
        <v>0.26436763621771614</v>
      </c>
      <c r="C751" s="105">
        <f t="shared" ref="C751:F751" si="127">C746/C$6</f>
        <v>0.34427741046729499</v>
      </c>
      <c r="D751" s="105">
        <f t="shared" si="127"/>
        <v>0.36550856636589668</v>
      </c>
      <c r="E751" s="105">
        <f t="shared" si="127"/>
        <v>0.26406854123730766</v>
      </c>
      <c r="F751" s="105">
        <f t="shared" si="127"/>
        <v>0.24119957720521978</v>
      </c>
    </row>
    <row r="752" spans="1:6" x14ac:dyDescent="0.35">
      <c r="A752" s="43" t="s">
        <v>313</v>
      </c>
      <c r="B752" s="115">
        <f>B747/B$6</f>
        <v>0.38047822304689222</v>
      </c>
      <c r="C752" s="118">
        <f t="shared" ref="C752:F752" si="128">C747/C$6</f>
        <v>0.56017505481762864</v>
      </c>
      <c r="D752" s="118">
        <f t="shared" si="128"/>
        <v>0.37561914538475349</v>
      </c>
      <c r="E752" s="118">
        <f t="shared" si="128"/>
        <v>0.40818143425345949</v>
      </c>
      <c r="F752" s="118">
        <f t="shared" si="128"/>
        <v>0.34873067944413161</v>
      </c>
    </row>
    <row r="753" spans="1:6" x14ac:dyDescent="0.35">
      <c r="A753" s="135"/>
      <c r="B753"/>
      <c r="C753"/>
      <c r="D753"/>
      <c r="E753"/>
      <c r="F753"/>
    </row>
    <row r="754" spans="1:6" ht="15" thickBot="1" x14ac:dyDescent="0.4">
      <c r="A754"/>
      <c r="B754"/>
      <c r="C754"/>
      <c r="D754"/>
      <c r="E754"/>
      <c r="F754"/>
    </row>
    <row r="755" spans="1:6" ht="18.5" thickBot="1" x14ac:dyDescent="0.45">
      <c r="A755" s="177" t="s">
        <v>271</v>
      </c>
      <c r="B755" s="178"/>
      <c r="C755" s="178"/>
      <c r="D755" s="178"/>
      <c r="E755" s="178"/>
      <c r="F755" s="178"/>
    </row>
    <row r="756" spans="1:6" ht="16" thickBot="1" x14ac:dyDescent="0.4">
      <c r="A756" s="4"/>
      <c r="B756" s="5" t="s">
        <v>0</v>
      </c>
      <c r="C756" s="6" t="s">
        <v>120</v>
      </c>
      <c r="D756" s="6" t="s">
        <v>121</v>
      </c>
      <c r="E756" s="6" t="s">
        <v>122</v>
      </c>
      <c r="F756" s="6" t="s">
        <v>123</v>
      </c>
    </row>
    <row r="757" spans="1:6" ht="16" thickBot="1" x14ac:dyDescent="0.4">
      <c r="A757" s="109" t="s">
        <v>1</v>
      </c>
      <c r="B757" s="87"/>
      <c r="C757" s="146"/>
      <c r="D757" s="146"/>
      <c r="E757" s="146"/>
      <c r="F757" s="146"/>
    </row>
    <row r="758" spans="1:6" ht="15" thickBot="1" x14ac:dyDescent="0.4">
      <c r="A758" s="68" t="s">
        <v>94</v>
      </c>
      <c r="B758" s="71"/>
      <c r="C758" s="70"/>
      <c r="D758" s="70"/>
      <c r="E758" s="70"/>
      <c r="F758" s="70"/>
    </row>
    <row r="759" spans="1:6" x14ac:dyDescent="0.35">
      <c r="A759" s="42" t="s">
        <v>95</v>
      </c>
      <c r="B759" s="11">
        <v>13673.8291015625</v>
      </c>
      <c r="C759" s="12">
        <v>595.18853759765625</v>
      </c>
      <c r="D759" s="12">
        <v>1024.0438232421875</v>
      </c>
      <c r="E759" s="12">
        <v>3406.0302734375</v>
      </c>
      <c r="F759" s="12">
        <v>8648.5673828125</v>
      </c>
    </row>
    <row r="760" spans="1:6" x14ac:dyDescent="0.35">
      <c r="A760" s="42" t="s">
        <v>96</v>
      </c>
      <c r="B760" s="11">
        <v>15185.6611328125</v>
      </c>
      <c r="C760" s="12">
        <v>682.5885009765625</v>
      </c>
      <c r="D760" s="12">
        <v>1384.10693359375</v>
      </c>
      <c r="E760" s="12">
        <v>4150.97705078125</v>
      </c>
      <c r="F760" s="12">
        <v>8967.9892578125</v>
      </c>
    </row>
    <row r="761" spans="1:6" x14ac:dyDescent="0.35">
      <c r="A761" s="42" t="s">
        <v>176</v>
      </c>
      <c r="B761" s="11">
        <v>9331.30859375</v>
      </c>
      <c r="C761" s="12">
        <v>346.379638671875</v>
      </c>
      <c r="D761" s="12">
        <v>798.37823486328125</v>
      </c>
      <c r="E761" s="12">
        <v>2539.90869140625</v>
      </c>
      <c r="F761" s="12">
        <v>5646.64208984375</v>
      </c>
    </row>
    <row r="762" spans="1:6" ht="15" thickBot="1" x14ac:dyDescent="0.4">
      <c r="A762" s="42" t="s">
        <v>97</v>
      </c>
      <c r="B762" s="11">
        <v>10794.5849609375</v>
      </c>
      <c r="C762" s="12">
        <v>409.33868408203125</v>
      </c>
      <c r="D762" s="12">
        <v>1007.90869140625</v>
      </c>
      <c r="E762" s="12">
        <v>2914.76904296875</v>
      </c>
      <c r="F762" s="12">
        <v>6462.56884765625</v>
      </c>
    </row>
    <row r="763" spans="1:6" ht="15" thickBot="1" x14ac:dyDescent="0.4">
      <c r="A763" s="68" t="s">
        <v>98</v>
      </c>
      <c r="B763" s="71"/>
      <c r="C763" s="70"/>
      <c r="D763" s="70"/>
      <c r="E763" s="70"/>
      <c r="F763" s="70"/>
    </row>
    <row r="764" spans="1:6" x14ac:dyDescent="0.35">
      <c r="A764" s="54" t="s">
        <v>99</v>
      </c>
      <c r="B764" s="46">
        <v>5321.57958984375</v>
      </c>
      <c r="C764" s="16">
        <v>375.79373168945313</v>
      </c>
      <c r="D764" s="16">
        <v>489.34951782226563</v>
      </c>
      <c r="E764" s="16">
        <v>2085.4775390625</v>
      </c>
      <c r="F764" s="16">
        <v>2370.958984375</v>
      </c>
    </row>
    <row r="765" spans="1:6" x14ac:dyDescent="0.35">
      <c r="A765" s="54" t="s">
        <v>100</v>
      </c>
      <c r="B765" s="46">
        <v>5346.400390625</v>
      </c>
      <c r="C765" s="16">
        <v>331.5174560546875</v>
      </c>
      <c r="D765" s="16">
        <v>714.671142578125</v>
      </c>
      <c r="E765" s="16">
        <v>1914.882568359375</v>
      </c>
      <c r="F765" s="16">
        <v>2385.329345703125</v>
      </c>
    </row>
    <row r="766" spans="1:6" x14ac:dyDescent="0.35">
      <c r="A766" s="54" t="s">
        <v>101</v>
      </c>
      <c r="B766" s="46">
        <v>5809.61328125</v>
      </c>
      <c r="C766" s="16">
        <v>297.83172607421875</v>
      </c>
      <c r="D766" s="16">
        <v>917.74591064453125</v>
      </c>
      <c r="E766" s="16">
        <v>1498.1259765625</v>
      </c>
      <c r="F766" s="16">
        <v>3095.90966796875</v>
      </c>
    </row>
    <row r="767" spans="1:6" x14ac:dyDescent="0.35">
      <c r="A767" s="54" t="s">
        <v>102</v>
      </c>
      <c r="B767" s="46">
        <v>4199.68017578125</v>
      </c>
      <c r="C767" s="16">
        <v>306.4251708984375</v>
      </c>
      <c r="D767" s="16">
        <v>400.069091796875</v>
      </c>
      <c r="E767" s="16">
        <v>803.75164794921875</v>
      </c>
      <c r="F767" s="16">
        <v>2689.434326171875</v>
      </c>
    </row>
    <row r="768" spans="1:6" x14ac:dyDescent="0.35">
      <c r="A768" s="54" t="s">
        <v>103</v>
      </c>
      <c r="B768" s="46">
        <v>5248.5771484375</v>
      </c>
      <c r="C768" s="16">
        <v>311.52349853515625</v>
      </c>
      <c r="D768" s="16">
        <v>525.52435302734375</v>
      </c>
      <c r="E768" s="16">
        <v>1389.2947998046875</v>
      </c>
      <c r="F768" s="16">
        <v>3022.234375</v>
      </c>
    </row>
    <row r="769" spans="1:6" ht="15" thickBot="1" x14ac:dyDescent="0.4">
      <c r="A769" s="54" t="s">
        <v>104</v>
      </c>
      <c r="B769" s="46">
        <v>4661.81787109375</v>
      </c>
      <c r="C769" s="16">
        <v>213.37303161621094</v>
      </c>
      <c r="D769" s="16">
        <v>333.73495483398438</v>
      </c>
      <c r="E769" s="16">
        <v>1361.156005859375</v>
      </c>
      <c r="F769" s="16">
        <v>2753.553955078125</v>
      </c>
    </row>
    <row r="770" spans="1:6" ht="15" thickBot="1" x14ac:dyDescent="0.4">
      <c r="A770" s="68" t="s">
        <v>105</v>
      </c>
      <c r="B770" s="71"/>
      <c r="C770" s="70"/>
      <c r="D770" s="70"/>
      <c r="E770" s="70"/>
      <c r="F770" s="70"/>
    </row>
    <row r="771" spans="1:6" x14ac:dyDescent="0.35">
      <c r="A771" s="42" t="s">
        <v>106</v>
      </c>
      <c r="B771" s="11">
        <v>10241.4736328125</v>
      </c>
      <c r="C771" s="12">
        <v>501.24664306640625</v>
      </c>
      <c r="D771" s="12">
        <v>846.647216796875</v>
      </c>
      <c r="E771" s="12">
        <v>2489.43798828125</v>
      </c>
      <c r="F771" s="12">
        <v>6404.14208984375</v>
      </c>
    </row>
    <row r="772" spans="1:6" x14ac:dyDescent="0.35">
      <c r="A772" s="42" t="s">
        <v>177</v>
      </c>
      <c r="B772" s="11">
        <v>8400.197265625</v>
      </c>
      <c r="C772" s="12">
        <v>497.51968383789063</v>
      </c>
      <c r="D772" s="12">
        <v>962.97821044921875</v>
      </c>
      <c r="E772" s="12">
        <v>2167.633544921875</v>
      </c>
      <c r="F772" s="12">
        <v>4772.06591796875</v>
      </c>
    </row>
    <row r="773" spans="1:6" x14ac:dyDescent="0.35">
      <c r="A773" s="42" t="s">
        <v>178</v>
      </c>
      <c r="B773" s="11">
        <v>9790.740234375</v>
      </c>
      <c r="C773" s="12">
        <v>454.96734619140625</v>
      </c>
      <c r="D773" s="12">
        <v>862.64764404296875</v>
      </c>
      <c r="E773" s="12">
        <v>1880.859130859375</v>
      </c>
      <c r="F773" s="12">
        <v>6592.265625</v>
      </c>
    </row>
    <row r="774" spans="1:6" x14ac:dyDescent="0.35">
      <c r="A774" s="42" t="s">
        <v>107</v>
      </c>
      <c r="B774" s="11">
        <v>14461.0361328125</v>
      </c>
      <c r="C774" s="12">
        <v>803.60009765625</v>
      </c>
      <c r="D774" s="12">
        <v>1245.17431640625</v>
      </c>
      <c r="E774" s="12">
        <v>4364.7275390625</v>
      </c>
      <c r="F774" s="12">
        <v>8047.5341796875</v>
      </c>
    </row>
    <row r="775" spans="1:6" ht="15" thickBot="1" x14ac:dyDescent="0.4">
      <c r="A775" s="42" t="s">
        <v>179</v>
      </c>
      <c r="B775" s="11">
        <v>4175.07421875</v>
      </c>
      <c r="C775" s="12">
        <v>268.18655395507813</v>
      </c>
      <c r="D775" s="12">
        <v>483.16220092773438</v>
      </c>
      <c r="E775" s="12">
        <v>376.10357666015625</v>
      </c>
      <c r="F775" s="12">
        <v>3047.6220703125</v>
      </c>
    </row>
    <row r="776" spans="1:6" ht="15" thickBot="1" x14ac:dyDescent="0.4">
      <c r="A776" s="68" t="s">
        <v>108</v>
      </c>
      <c r="B776" s="71"/>
      <c r="C776" s="70"/>
      <c r="D776" s="70"/>
      <c r="E776" s="70"/>
      <c r="F776" s="70"/>
    </row>
    <row r="777" spans="1:6" x14ac:dyDescent="0.35">
      <c r="A777" s="42" t="s">
        <v>109</v>
      </c>
      <c r="B777" s="11">
        <v>6372.30419921875</v>
      </c>
      <c r="C777" s="12">
        <v>335.61294555664063</v>
      </c>
      <c r="D777" s="12">
        <v>552.6962890625</v>
      </c>
      <c r="E777" s="12">
        <v>2231.696044921875</v>
      </c>
      <c r="F777" s="12">
        <v>3252.299072265625</v>
      </c>
    </row>
    <row r="778" spans="1:6" x14ac:dyDescent="0.35">
      <c r="A778" s="42" t="s">
        <v>110</v>
      </c>
      <c r="B778" s="11">
        <v>4177.39453125</v>
      </c>
      <c r="C778" s="12">
        <v>151.47909545898438</v>
      </c>
      <c r="D778" s="12">
        <v>398.17596435546875</v>
      </c>
      <c r="E778" s="12">
        <v>1185.447509765625</v>
      </c>
      <c r="F778" s="12">
        <v>2442.291748046875</v>
      </c>
    </row>
    <row r="779" spans="1:6" ht="15" thickBot="1" x14ac:dyDescent="0.4">
      <c r="A779" s="42" t="s">
        <v>111</v>
      </c>
      <c r="B779" s="11">
        <v>9277.0947265625</v>
      </c>
      <c r="C779" s="12">
        <v>631.96343994140625</v>
      </c>
      <c r="D779" s="12">
        <v>862.909423828125</v>
      </c>
      <c r="E779" s="12">
        <v>2150</v>
      </c>
      <c r="F779" s="12">
        <v>5632.2216796875</v>
      </c>
    </row>
    <row r="780" spans="1:6" ht="15" thickBot="1" x14ac:dyDescent="0.4">
      <c r="A780" s="68" t="s">
        <v>112</v>
      </c>
      <c r="B780" s="71"/>
      <c r="C780" s="70"/>
      <c r="D780" s="70"/>
      <c r="E780" s="70"/>
      <c r="F780" s="70"/>
    </row>
    <row r="781" spans="1:6" x14ac:dyDescent="0.35">
      <c r="A781" s="42" t="s">
        <v>113</v>
      </c>
      <c r="B781" s="11">
        <v>5042.498046875</v>
      </c>
      <c r="C781" s="12">
        <v>433.828125</v>
      </c>
      <c r="D781" s="12">
        <v>665.3466796875</v>
      </c>
      <c r="E781" s="12">
        <v>1160.2686767578125</v>
      </c>
      <c r="F781" s="12">
        <v>2783.054443359375</v>
      </c>
    </row>
    <row r="782" spans="1:6" ht="15" thickBot="1" x14ac:dyDescent="0.4">
      <c r="A782" s="42" t="s">
        <v>114</v>
      </c>
      <c r="B782" s="11">
        <v>6971.1611328125</v>
      </c>
      <c r="C782" s="12">
        <v>505.35250854492188</v>
      </c>
      <c r="D782" s="12">
        <v>844.8248291015625</v>
      </c>
      <c r="E782" s="12">
        <v>1564.6983642578125</v>
      </c>
      <c r="F782" s="12">
        <v>4056.28564453125</v>
      </c>
    </row>
    <row r="783" spans="1:6" ht="16" thickBot="1" x14ac:dyDescent="0.4">
      <c r="A783" s="48" t="s">
        <v>286</v>
      </c>
      <c r="B783" s="8"/>
      <c r="C783" s="67"/>
      <c r="D783" s="67"/>
      <c r="E783" s="67"/>
      <c r="F783" s="67"/>
    </row>
    <row r="784" spans="1:6" ht="15" thickBot="1" x14ac:dyDescent="0.4">
      <c r="A784" s="68" t="s">
        <v>94</v>
      </c>
      <c r="B784" s="71"/>
      <c r="C784" s="70"/>
      <c r="D784" s="70"/>
      <c r="E784" s="70"/>
      <c r="F784" s="70"/>
    </row>
    <row r="785" spans="1:6" x14ac:dyDescent="0.35">
      <c r="A785" s="42" t="s">
        <v>95</v>
      </c>
      <c r="B785" s="100">
        <f>B759/B$5</f>
        <v>0.23978857501440046</v>
      </c>
      <c r="C785" s="99">
        <f t="shared" ref="B785:F788" si="129">C759/C$5</f>
        <v>0.1554828945996716</v>
      </c>
      <c r="D785" s="99">
        <f t="shared" si="129"/>
        <v>0.22345021721788039</v>
      </c>
      <c r="E785" s="99">
        <f t="shared" si="129"/>
        <v>0.24390899003554131</v>
      </c>
      <c r="F785" s="99">
        <f t="shared" si="129"/>
        <v>0.2496029332804541</v>
      </c>
    </row>
    <row r="786" spans="1:6" x14ac:dyDescent="0.35">
      <c r="A786" s="42" t="s">
        <v>96</v>
      </c>
      <c r="B786" s="100">
        <f>B760/B$5</f>
        <v>0.26630053781150309</v>
      </c>
      <c r="C786" s="99">
        <f t="shared" si="129"/>
        <v>0.17831465031342808</v>
      </c>
      <c r="D786" s="99">
        <f t="shared" si="129"/>
        <v>0.30201734334483943</v>
      </c>
      <c r="E786" s="99">
        <f t="shared" si="129"/>
        <v>0.29725532036887897</v>
      </c>
      <c r="F786" s="99">
        <f t="shared" si="129"/>
        <v>0.25882164355059539</v>
      </c>
    </row>
    <row r="787" spans="1:6" x14ac:dyDescent="0.35">
      <c r="A787" s="42" t="s">
        <v>176</v>
      </c>
      <c r="B787" s="100">
        <f>B761/B$5</f>
        <v>0.16363676729433888</v>
      </c>
      <c r="C787" s="99">
        <f t="shared" si="129"/>
        <v>9.0485796430941803E-2</v>
      </c>
      <c r="D787" s="99">
        <f t="shared" si="129"/>
        <v>0.17420913632134361</v>
      </c>
      <c r="E787" s="99">
        <f t="shared" si="129"/>
        <v>0.18188521943997912</v>
      </c>
      <c r="F787" s="99">
        <f t="shared" si="129"/>
        <v>0.16296553711437153</v>
      </c>
    </row>
    <row r="788" spans="1:6" ht="15" thickBot="1" x14ac:dyDescent="0.4">
      <c r="A788" s="42" t="s">
        <v>97</v>
      </c>
      <c r="B788" s="100">
        <f t="shared" si="129"/>
        <v>0.18929724266915871</v>
      </c>
      <c r="C788" s="99">
        <f t="shared" si="129"/>
        <v>0.10693277751884139</v>
      </c>
      <c r="D788" s="99">
        <f t="shared" si="129"/>
        <v>0.21992947071099317</v>
      </c>
      <c r="E788" s="99">
        <f t="shared" si="129"/>
        <v>0.20872931723529931</v>
      </c>
      <c r="F788" s="99">
        <f t="shared" si="129"/>
        <v>0.18651368134190502</v>
      </c>
    </row>
    <row r="789" spans="1:6" ht="15" thickBot="1" x14ac:dyDescent="0.4">
      <c r="A789" s="68" t="s">
        <v>98</v>
      </c>
      <c r="B789" s="71"/>
      <c r="C789" s="70"/>
      <c r="D789" s="70"/>
      <c r="E789" s="70"/>
      <c r="F789" s="70"/>
    </row>
    <row r="790" spans="1:6" x14ac:dyDescent="0.35">
      <c r="A790" s="54" t="s">
        <v>99</v>
      </c>
      <c r="B790" s="100">
        <f t="shared" ref="B790:F795" si="130">B764/B$5</f>
        <v>9.3320896231512546E-2</v>
      </c>
      <c r="C790" s="99">
        <f t="shared" si="130"/>
        <v>9.8169728555805108E-2</v>
      </c>
      <c r="D790" s="99">
        <f t="shared" si="130"/>
        <v>0.10677790693239698</v>
      </c>
      <c r="E790" s="99">
        <f t="shared" si="130"/>
        <v>0.14934298272727153</v>
      </c>
      <c r="F790" s="99">
        <f t="shared" si="130"/>
        <v>6.8427323392743752E-2</v>
      </c>
    </row>
    <row r="791" spans="1:6" x14ac:dyDescent="0.35">
      <c r="A791" s="54" t="s">
        <v>100</v>
      </c>
      <c r="B791" s="100">
        <f t="shared" si="130"/>
        <v>9.3756161613714237E-2</v>
      </c>
      <c r="C791" s="99">
        <f t="shared" si="130"/>
        <v>8.6603303695587192E-2</v>
      </c>
      <c r="D791" s="99">
        <f t="shared" si="130"/>
        <v>0.1559439336715428</v>
      </c>
      <c r="E791" s="99">
        <f t="shared" si="130"/>
        <v>0.13712651849504148</v>
      </c>
      <c r="F791" s="99">
        <f t="shared" si="130"/>
        <v>6.8842060791555984E-2</v>
      </c>
    </row>
    <row r="792" spans="1:6" x14ac:dyDescent="0.35">
      <c r="A792" s="54" t="s">
        <v>101</v>
      </c>
      <c r="B792" s="100">
        <f t="shared" si="130"/>
        <v>0.10187920879722613</v>
      </c>
      <c r="C792" s="99">
        <f t="shared" si="130"/>
        <v>7.780347897919325E-2</v>
      </c>
      <c r="D792" s="99">
        <f t="shared" si="130"/>
        <v>0.20025561253333449</v>
      </c>
      <c r="E792" s="99">
        <f t="shared" si="130"/>
        <v>0.10728219204011534</v>
      </c>
      <c r="F792" s="99">
        <f t="shared" si="130"/>
        <v>8.9349842591504483E-2</v>
      </c>
    </row>
    <row r="793" spans="1:6" x14ac:dyDescent="0.35">
      <c r="A793" s="54" t="s">
        <v>102</v>
      </c>
      <c r="B793" s="100">
        <f t="shared" si="130"/>
        <v>7.3646914656242082E-2</v>
      </c>
      <c r="C793" s="99">
        <f t="shared" si="130"/>
        <v>8.0048370457186255E-2</v>
      </c>
      <c r="D793" s="99">
        <f t="shared" si="130"/>
        <v>8.7296581879806628E-2</v>
      </c>
      <c r="E793" s="99">
        <f t="shared" si="130"/>
        <v>5.7557401711771143E-2</v>
      </c>
      <c r="F793" s="99">
        <f t="shared" si="130"/>
        <v>7.7618716136930749E-2</v>
      </c>
    </row>
    <row r="794" spans="1:6" x14ac:dyDescent="0.35">
      <c r="A794" s="54" t="s">
        <v>103</v>
      </c>
      <c r="B794" s="100">
        <f t="shared" si="130"/>
        <v>9.2040702419862772E-2</v>
      </c>
      <c r="C794" s="99">
        <f t="shared" si="130"/>
        <v>8.1380221943732178E-2</v>
      </c>
      <c r="D794" s="99">
        <f t="shared" si="130"/>
        <v>0.11467139215337471</v>
      </c>
      <c r="E794" s="99">
        <f t="shared" si="130"/>
        <v>9.9488690433746058E-2</v>
      </c>
      <c r="F794" s="99">
        <f t="shared" si="130"/>
        <v>8.7223528669057304E-2</v>
      </c>
    </row>
    <row r="795" spans="1:6" ht="15" thickBot="1" x14ac:dyDescent="0.4">
      <c r="A795" s="54" t="s">
        <v>104</v>
      </c>
      <c r="B795" s="100">
        <f t="shared" si="130"/>
        <v>8.1751106876017651E-2</v>
      </c>
      <c r="C795" s="99">
        <f t="shared" si="130"/>
        <v>5.5740079805808349E-2</v>
      </c>
      <c r="D795" s="99">
        <f t="shared" si="130"/>
        <v>7.2822223481364315E-2</v>
      </c>
      <c r="E795" s="99">
        <f t="shared" si="130"/>
        <v>9.7473645275297532E-2</v>
      </c>
      <c r="F795" s="99">
        <f t="shared" si="130"/>
        <v>7.946924776227951E-2</v>
      </c>
    </row>
    <row r="796" spans="1:6" ht="15" thickBot="1" x14ac:dyDescent="0.4">
      <c r="A796" s="68" t="s">
        <v>105</v>
      </c>
      <c r="B796" s="71"/>
      <c r="C796" s="70"/>
      <c r="D796" s="70"/>
      <c r="E796" s="70"/>
      <c r="F796" s="70"/>
    </row>
    <row r="797" spans="1:6" x14ac:dyDescent="0.35">
      <c r="A797" s="42" t="s">
        <v>106</v>
      </c>
      <c r="B797" s="100">
        <f t="shared" ref="B797:F801" si="131">B771/B$5</f>
        <v>0.17959770816347581</v>
      </c>
      <c r="C797" s="99">
        <f t="shared" si="131"/>
        <v>0.13094217050432685</v>
      </c>
      <c r="D797" s="99">
        <f t="shared" si="131"/>
        <v>0.18474160988658536</v>
      </c>
      <c r="E797" s="99">
        <f t="shared" si="131"/>
        <v>0.17827096553225377</v>
      </c>
      <c r="F797" s="99">
        <f t="shared" si="131"/>
        <v>0.18482744945093904</v>
      </c>
    </row>
    <row r="798" spans="1:6" x14ac:dyDescent="0.35">
      <c r="A798" s="42" t="s">
        <v>177</v>
      </c>
      <c r="B798" s="100">
        <f t="shared" si="131"/>
        <v>0.14730850570115087</v>
      </c>
      <c r="C798" s="99">
        <f t="shared" si="131"/>
        <v>0.12996856571811322</v>
      </c>
      <c r="D798" s="99">
        <f t="shared" si="131"/>
        <v>0.21012547062653775</v>
      </c>
      <c r="E798" s="99">
        <f t="shared" si="131"/>
        <v>0.15522625058040498</v>
      </c>
      <c r="F798" s="99">
        <f t="shared" si="131"/>
        <v>0.13772473500059984</v>
      </c>
    </row>
    <row r="799" spans="1:6" x14ac:dyDescent="0.35">
      <c r="A799" s="42" t="s">
        <v>178</v>
      </c>
      <c r="B799" s="100">
        <f t="shared" si="131"/>
        <v>0.17169350528658189</v>
      </c>
      <c r="C799" s="99">
        <f t="shared" si="131"/>
        <v>0.11885249037169845</v>
      </c>
      <c r="D799" s="99">
        <f t="shared" si="131"/>
        <v>0.18823296334487677</v>
      </c>
      <c r="E799" s="99">
        <f t="shared" si="131"/>
        <v>0.13469006854834531</v>
      </c>
      <c r="F799" s="99">
        <f t="shared" si="131"/>
        <v>0.1902568094958646</v>
      </c>
    </row>
    <row r="800" spans="1:6" x14ac:dyDescent="0.35">
      <c r="A800" s="42" t="s">
        <v>107</v>
      </c>
      <c r="B800" s="100">
        <f t="shared" si="131"/>
        <v>0.2535932855210708</v>
      </c>
      <c r="C800" s="99">
        <f t="shared" si="131"/>
        <v>0.20992687424473772</v>
      </c>
      <c r="D800" s="99">
        <f t="shared" si="131"/>
        <v>0.27170172326628989</v>
      </c>
      <c r="E800" s="99">
        <f t="shared" si="131"/>
        <v>0.31256219128041263</v>
      </c>
      <c r="F800" s="99">
        <f t="shared" si="131"/>
        <v>0.23225674820047376</v>
      </c>
    </row>
    <row r="801" spans="1:6" ht="15" thickBot="1" x14ac:dyDescent="0.4">
      <c r="A801" s="42" t="s">
        <v>179</v>
      </c>
      <c r="B801" s="100">
        <f t="shared" si="131"/>
        <v>7.3215416841726125E-2</v>
      </c>
      <c r="C801" s="99">
        <f t="shared" si="131"/>
        <v>7.0059181364534998E-2</v>
      </c>
      <c r="D801" s="99">
        <f t="shared" si="131"/>
        <v>0.10542781109401615</v>
      </c>
      <c r="E801" s="99">
        <f t="shared" si="131"/>
        <v>2.6933126298772113E-2</v>
      </c>
      <c r="F801" s="99">
        <f t="shared" si="131"/>
        <v>8.7956233051036656E-2</v>
      </c>
    </row>
    <row r="802" spans="1:6" ht="15" thickBot="1" x14ac:dyDescent="0.4">
      <c r="A802" s="68" t="s">
        <v>108</v>
      </c>
      <c r="B802" s="71"/>
      <c r="C802" s="70"/>
      <c r="D802" s="70"/>
      <c r="E802" s="70"/>
      <c r="F802" s="70"/>
    </row>
    <row r="803" spans="1:6" x14ac:dyDescent="0.35">
      <c r="A803" s="42" t="s">
        <v>109</v>
      </c>
      <c r="B803" s="100">
        <f t="shared" ref="B803:F805" si="132">B777/B$5</f>
        <v>0.11174673400842344</v>
      </c>
      <c r="C803" s="99">
        <f t="shared" si="132"/>
        <v>8.7673180755277316E-2</v>
      </c>
      <c r="D803" s="99">
        <f t="shared" si="132"/>
        <v>0.12060041088429486</v>
      </c>
      <c r="E803" s="99">
        <f t="shared" si="132"/>
        <v>0.15981382568095806</v>
      </c>
      <c r="F803" s="99">
        <f t="shared" si="132"/>
        <v>9.3863336251050741E-2</v>
      </c>
    </row>
    <row r="804" spans="1:6" x14ac:dyDescent="0.35">
      <c r="A804" s="42" t="s">
        <v>110</v>
      </c>
      <c r="B804" s="100">
        <f t="shared" si="132"/>
        <v>7.3256106572732016E-2</v>
      </c>
      <c r="C804" s="99">
        <f t="shared" si="132"/>
        <v>3.9571340416545697E-2</v>
      </c>
      <c r="D804" s="99">
        <f t="shared" si="132"/>
        <v>8.6883494345462595E-2</v>
      </c>
      <c r="E804" s="99">
        <f t="shared" si="132"/>
        <v>8.4890996742453581E-2</v>
      </c>
      <c r="F804" s="99">
        <f t="shared" si="132"/>
        <v>7.0486030489931364E-2</v>
      </c>
    </row>
    <row r="805" spans="1:6" ht="15" thickBot="1" x14ac:dyDescent="0.4">
      <c r="A805" s="42" t="s">
        <v>111</v>
      </c>
      <c r="B805" s="100">
        <f t="shared" si="132"/>
        <v>0.16268605583946008</v>
      </c>
      <c r="C805" s="99">
        <f t="shared" si="132"/>
        <v>0.1650897131182294</v>
      </c>
      <c r="D805" s="99">
        <f t="shared" si="132"/>
        <v>0.18829008467946107</v>
      </c>
      <c r="E805" s="99">
        <f t="shared" si="132"/>
        <v>0.15396349605758622</v>
      </c>
      <c r="F805" s="99">
        <f t="shared" si="132"/>
        <v>0.16254935527583253</v>
      </c>
    </row>
    <row r="806" spans="1:6" ht="15" thickBot="1" x14ac:dyDescent="0.4">
      <c r="A806" s="68" t="s">
        <v>112</v>
      </c>
      <c r="B806" s="71"/>
      <c r="C806" s="70"/>
      <c r="D806" s="70"/>
      <c r="E806" s="70"/>
      <c r="F806" s="70"/>
    </row>
    <row r="807" spans="1:6" x14ac:dyDescent="0.35">
      <c r="A807" s="42" t="s">
        <v>113</v>
      </c>
      <c r="B807" s="100">
        <f t="shared" ref="B807:F808" si="133">B781/B$5</f>
        <v>8.8426834370402274E-2</v>
      </c>
      <c r="C807" s="99">
        <f t="shared" si="133"/>
        <v>0.11333022794089134</v>
      </c>
      <c r="D807" s="99">
        <f t="shared" si="133"/>
        <v>0.14518115018814609</v>
      </c>
      <c r="E807" s="99">
        <f t="shared" si="133"/>
        <v>8.3087917134763836E-2</v>
      </c>
      <c r="F807" s="99">
        <f t="shared" si="133"/>
        <v>8.0320649859560861E-2</v>
      </c>
    </row>
    <row r="808" spans="1:6" x14ac:dyDescent="0.35">
      <c r="A808" s="43" t="s">
        <v>114</v>
      </c>
      <c r="B808" s="115">
        <f t="shared" si="133"/>
        <v>0.12224847786359051</v>
      </c>
      <c r="C808" s="116">
        <f t="shared" si="133"/>
        <v>0.13201475811163058</v>
      </c>
      <c r="D808" s="116">
        <f t="shared" si="133"/>
        <v>0.18434395803113693</v>
      </c>
      <c r="E808" s="116">
        <f t="shared" si="133"/>
        <v>0.11204950252870666</v>
      </c>
      <c r="F808" s="116">
        <f t="shared" si="133"/>
        <v>0.11706687943606527</v>
      </c>
    </row>
    <row r="809" spans="1:6" x14ac:dyDescent="0.35">
      <c r="A809" s="54"/>
      <c r="B809" s="147"/>
      <c r="C809" s="16"/>
      <c r="D809" s="16"/>
      <c r="E809" s="16"/>
      <c r="F809" s="16"/>
    </row>
    <row r="810" spans="1:6" ht="15" thickBot="1" x14ac:dyDescent="0.4">
      <c r="A810" s="54"/>
      <c r="B810" s="147"/>
      <c r="C810" s="16"/>
      <c r="D810" s="16"/>
      <c r="E810" s="16"/>
      <c r="F810" s="16"/>
    </row>
    <row r="811" spans="1:6" ht="18.5" thickBot="1" x14ac:dyDescent="0.45">
      <c r="A811" s="111" t="s">
        <v>272</v>
      </c>
      <c r="B811" s="112"/>
      <c r="C811" s="112"/>
      <c r="D811" s="112"/>
      <c r="E811" s="112"/>
      <c r="F811" s="112"/>
    </row>
    <row r="812" spans="1:6" ht="16" thickBot="1" x14ac:dyDescent="0.4">
      <c r="A812" s="4"/>
      <c r="B812" s="5" t="s">
        <v>0</v>
      </c>
      <c r="C812" s="6" t="s">
        <v>120</v>
      </c>
      <c r="D812" s="6" t="s">
        <v>121</v>
      </c>
      <c r="E812" s="6" t="s">
        <v>122</v>
      </c>
      <c r="F812" s="6" t="s">
        <v>123</v>
      </c>
    </row>
    <row r="813" spans="1:6" ht="16" thickBot="1" x14ac:dyDescent="0.4">
      <c r="A813" s="140" t="s">
        <v>1</v>
      </c>
      <c r="B813" s="24"/>
      <c r="C813" s="49"/>
      <c r="D813" s="49"/>
      <c r="E813" s="49"/>
      <c r="F813" s="49"/>
    </row>
    <row r="814" spans="1:6" x14ac:dyDescent="0.35">
      <c r="A814" s="110" t="s">
        <v>180</v>
      </c>
      <c r="B814" s="11">
        <v>6460.552734375</v>
      </c>
      <c r="C814" s="12">
        <v>329.2401123046875</v>
      </c>
      <c r="D814" s="12">
        <v>816.63140869140625</v>
      </c>
      <c r="E814" s="12">
        <v>2191.744873046875</v>
      </c>
      <c r="F814" s="12">
        <v>3122.936279296875</v>
      </c>
    </row>
    <row r="815" spans="1:6" x14ac:dyDescent="0.35">
      <c r="A815" s="110" t="s">
        <v>181</v>
      </c>
      <c r="B815" s="11">
        <v>11341.8642578125</v>
      </c>
      <c r="C815" s="12">
        <v>500.71670532226563</v>
      </c>
      <c r="D815" s="12">
        <v>740.29901123046875</v>
      </c>
      <c r="E815" s="12">
        <v>4019.53466796875</v>
      </c>
      <c r="F815" s="12">
        <v>6081.3134765625</v>
      </c>
    </row>
    <row r="816" spans="1:6" x14ac:dyDescent="0.35">
      <c r="A816" s="110" t="s">
        <v>182</v>
      </c>
      <c r="B816" s="11">
        <v>7983.5830078125</v>
      </c>
      <c r="C816" s="12">
        <v>269.33370971679688</v>
      </c>
      <c r="D816" s="12">
        <v>350.04351806640625</v>
      </c>
      <c r="E816" s="12">
        <v>2754.942138671875</v>
      </c>
      <c r="F816" s="12">
        <v>4609.263671875</v>
      </c>
    </row>
    <row r="817" spans="1:6" ht="15" thickBot="1" x14ac:dyDescent="0.4">
      <c r="A817" s="110" t="s">
        <v>183</v>
      </c>
      <c r="B817" s="11">
        <v>9418.1220703125</v>
      </c>
      <c r="C817" s="12">
        <v>429.7203369140625</v>
      </c>
      <c r="D817" s="12">
        <v>597.29681396484375</v>
      </c>
      <c r="E817" s="12">
        <v>2330.94677734375</v>
      </c>
      <c r="F817" s="12">
        <v>6060.15771484375</v>
      </c>
    </row>
    <row r="818" spans="1:6" ht="16" thickBot="1" x14ac:dyDescent="0.4">
      <c r="A818" s="140" t="s">
        <v>286</v>
      </c>
      <c r="B818" s="24"/>
      <c r="C818" s="49"/>
      <c r="D818" s="49"/>
      <c r="E818" s="49"/>
      <c r="F818" s="49"/>
    </row>
    <row r="819" spans="1:6" x14ac:dyDescent="0.35">
      <c r="A819" s="110" t="s">
        <v>180</v>
      </c>
      <c r="B819" s="100">
        <f t="shared" ref="B819:F822" si="134">B814/B$5</f>
        <v>0.11329428812329879</v>
      </c>
      <c r="C819" s="99">
        <f t="shared" si="134"/>
        <v>8.6008386327592057E-2</v>
      </c>
      <c r="D819" s="99">
        <f t="shared" si="134"/>
        <v>0.17819204756424031</v>
      </c>
      <c r="E819" s="99">
        <f t="shared" si="134"/>
        <v>0.15695288517236619</v>
      </c>
      <c r="F819" s="99">
        <f t="shared" si="134"/>
        <v>9.0129847089999465E-2</v>
      </c>
    </row>
    <row r="820" spans="1:6" x14ac:dyDescent="0.35">
      <c r="A820" s="110" t="s">
        <v>181</v>
      </c>
      <c r="B820" s="100">
        <f t="shared" si="134"/>
        <v>0.19889450483748167</v>
      </c>
      <c r="C820" s="99">
        <f t="shared" si="134"/>
        <v>0.13080373327106096</v>
      </c>
      <c r="D820" s="99">
        <f t="shared" si="134"/>
        <v>0.16153603108693163</v>
      </c>
      <c r="E820" s="99">
        <f t="shared" si="134"/>
        <v>0.28784260930471522</v>
      </c>
      <c r="F820" s="99">
        <f t="shared" si="134"/>
        <v>0.17551041863471417</v>
      </c>
    </row>
    <row r="821" spans="1:6" x14ac:dyDescent="0.35">
      <c r="A821" s="110" t="s">
        <v>182</v>
      </c>
      <c r="B821" s="100">
        <f t="shared" si="134"/>
        <v>0.14000262682336628</v>
      </c>
      <c r="C821" s="99">
        <f t="shared" si="134"/>
        <v>7.0358856319816643E-2</v>
      </c>
      <c r="D821" s="99">
        <f t="shared" si="134"/>
        <v>7.6380813371842424E-2</v>
      </c>
      <c r="E821" s="99">
        <f t="shared" si="134"/>
        <v>0.19728396423548156</v>
      </c>
      <c r="F821" s="99">
        <f t="shared" si="134"/>
        <v>0.1330261628127479</v>
      </c>
    </row>
    <row r="822" spans="1:6" x14ac:dyDescent="0.35">
      <c r="A822" s="114" t="s">
        <v>183</v>
      </c>
      <c r="B822" s="115">
        <f t="shared" si="134"/>
        <v>0.16515915576960433</v>
      </c>
      <c r="C822" s="116">
        <f t="shared" si="134"/>
        <v>0.11225713808505922</v>
      </c>
      <c r="D822" s="116">
        <f t="shared" si="134"/>
        <v>0.13033241331550646</v>
      </c>
      <c r="E822" s="116">
        <f t="shared" si="134"/>
        <v>0.16692126277395708</v>
      </c>
      <c r="F822" s="116">
        <f t="shared" si="134"/>
        <v>0.17489985043919123</v>
      </c>
    </row>
    <row r="823" spans="1:6" x14ac:dyDescent="0.35">
      <c r="A823"/>
      <c r="B823"/>
      <c r="C823"/>
      <c r="D823"/>
      <c r="E823"/>
      <c r="F823"/>
    </row>
    <row r="824" spans="1:6" ht="15" thickBot="1" x14ac:dyDescent="0.4">
      <c r="A824"/>
      <c r="B824"/>
      <c r="C824"/>
      <c r="D824"/>
      <c r="E824"/>
      <c r="F824"/>
    </row>
    <row r="825" spans="1:6" ht="18.5" thickBot="1" x14ac:dyDescent="0.45">
      <c r="A825" s="111" t="s">
        <v>280</v>
      </c>
      <c r="B825" s="112"/>
      <c r="C825" s="112"/>
      <c r="D825" s="112"/>
      <c r="E825" s="112"/>
      <c r="F825" s="112"/>
    </row>
    <row r="826" spans="1:6" ht="16" thickBot="1" x14ac:dyDescent="0.4">
      <c r="A826" s="4"/>
      <c r="B826" s="5" t="s">
        <v>0</v>
      </c>
      <c r="C826" s="6" t="s">
        <v>120</v>
      </c>
      <c r="D826" s="6" t="s">
        <v>121</v>
      </c>
      <c r="E826" s="6" t="s">
        <v>122</v>
      </c>
      <c r="F826" s="6" t="s">
        <v>123</v>
      </c>
    </row>
    <row r="827" spans="1:6" ht="16" thickBot="1" x14ac:dyDescent="0.4">
      <c r="A827" s="140" t="s">
        <v>281</v>
      </c>
      <c r="B827" s="24"/>
      <c r="C827" s="49"/>
      <c r="D827" s="49"/>
      <c r="E827" s="49"/>
      <c r="F827" s="49"/>
    </row>
    <row r="828" spans="1:6" x14ac:dyDescent="0.35">
      <c r="A828" s="150" t="s">
        <v>273</v>
      </c>
      <c r="B828" s="11">
        <v>26022.333984375</v>
      </c>
      <c r="C828" s="148">
        <v>1597.1817626953125</v>
      </c>
      <c r="D828" s="148">
        <v>1910.6329345703125</v>
      </c>
      <c r="E828" s="148">
        <v>6994.62548828125</v>
      </c>
      <c r="F828" s="148">
        <v>15519.8935546875</v>
      </c>
    </row>
    <row r="829" spans="1:6" ht="22" x14ac:dyDescent="0.35">
      <c r="A829" s="150" t="s">
        <v>274</v>
      </c>
      <c r="B829" s="11">
        <v>26801.150390625</v>
      </c>
      <c r="C829" s="148">
        <v>1673.2816162109375</v>
      </c>
      <c r="D829" s="148">
        <v>2184.220703125</v>
      </c>
      <c r="E829" s="148">
        <v>7501.53076171875</v>
      </c>
      <c r="F829" s="148">
        <v>15442.1171875</v>
      </c>
    </row>
    <row r="830" spans="1:6" x14ac:dyDescent="0.35">
      <c r="A830" s="150" t="s">
        <v>275</v>
      </c>
      <c r="B830" s="11">
        <v>18762.0625</v>
      </c>
      <c r="C830" s="148">
        <v>1248.7005615234375</v>
      </c>
      <c r="D830" s="148">
        <v>1439.86572265625</v>
      </c>
      <c r="E830" s="148">
        <v>5371.216796875</v>
      </c>
      <c r="F830" s="148">
        <v>10702.279296875</v>
      </c>
    </row>
    <row r="831" spans="1:6" x14ac:dyDescent="0.35">
      <c r="A831" s="150" t="s">
        <v>276</v>
      </c>
      <c r="B831" s="11">
        <v>26189.294921875</v>
      </c>
      <c r="C831" s="148">
        <v>1500.1527099609375</v>
      </c>
      <c r="D831" s="148">
        <v>1912.1754150390625</v>
      </c>
      <c r="E831" s="148">
        <v>7171.01806640625</v>
      </c>
      <c r="F831" s="148">
        <v>15605.9482421875</v>
      </c>
    </row>
    <row r="832" spans="1:6" ht="22" x14ac:dyDescent="0.35">
      <c r="A832" s="150" t="s">
        <v>277</v>
      </c>
      <c r="B832" s="11">
        <v>23969.25</v>
      </c>
      <c r="C832" s="148">
        <v>1258.3160400390625</v>
      </c>
      <c r="D832" s="148">
        <v>2197.52978515625</v>
      </c>
      <c r="E832" s="148">
        <v>6916.56298828125</v>
      </c>
      <c r="F832" s="148">
        <v>13596.83984375</v>
      </c>
    </row>
    <row r="833" spans="1:6" ht="22" x14ac:dyDescent="0.35">
      <c r="A833" s="150" t="s">
        <v>278</v>
      </c>
      <c r="B833" s="11">
        <v>24658</v>
      </c>
      <c r="C833" s="148">
        <v>1392.2218017578125</v>
      </c>
      <c r="D833" s="148">
        <v>1925.75244140625</v>
      </c>
      <c r="E833" s="148">
        <v>6261.76806640625</v>
      </c>
      <c r="F833" s="148">
        <v>15078.2578125</v>
      </c>
    </row>
    <row r="834" spans="1:6" ht="22.5" thickBot="1" x14ac:dyDescent="0.4">
      <c r="A834" s="150" t="s">
        <v>279</v>
      </c>
      <c r="B834" s="11">
        <v>17247.775390625</v>
      </c>
      <c r="C834" s="148">
        <v>837.55078125</v>
      </c>
      <c r="D834" s="148">
        <v>931.154296875</v>
      </c>
      <c r="E834" s="148">
        <v>4920.67236328125</v>
      </c>
      <c r="F834" s="148">
        <v>10558.3974609375</v>
      </c>
    </row>
    <row r="835" spans="1:6" ht="16" thickBot="1" x14ac:dyDescent="0.4">
      <c r="A835" s="140" t="s">
        <v>286</v>
      </c>
      <c r="B835" s="24"/>
      <c r="C835" s="49"/>
      <c r="D835" s="49"/>
      <c r="E835" s="49"/>
      <c r="F835" s="49"/>
    </row>
    <row r="836" spans="1:6" x14ac:dyDescent="0.35">
      <c r="A836" s="150" t="s">
        <v>273</v>
      </c>
      <c r="B836" s="100">
        <f>B828/B$5</f>
        <v>0.45633584699029639</v>
      </c>
      <c r="C836" s="108">
        <f t="shared" ref="C836:F836" si="135">C828/C$5</f>
        <v>0.41723660315774685</v>
      </c>
      <c r="D836" s="108">
        <f t="shared" si="135"/>
        <v>0.41690729885141142</v>
      </c>
      <c r="E836" s="108">
        <f t="shared" si="135"/>
        <v>0.50089162501827078</v>
      </c>
      <c r="F836" s="108">
        <f t="shared" si="135"/>
        <v>0.44791360048242546</v>
      </c>
    </row>
    <row r="837" spans="1:6" ht="22" x14ac:dyDescent="0.35">
      <c r="A837" s="150" t="s">
        <v>274</v>
      </c>
      <c r="B837" s="100">
        <f t="shared" ref="B837:F841" si="136">B829/B$5</f>
        <v>0.4699934168535313</v>
      </c>
      <c r="C837" s="108">
        <f t="shared" si="136"/>
        <v>0.43711639713190248</v>
      </c>
      <c r="D837" s="108">
        <f t="shared" si="136"/>
        <v>0.47660517986410905</v>
      </c>
      <c r="E837" s="108">
        <f t="shared" si="136"/>
        <v>0.53719158225941699</v>
      </c>
      <c r="F837" s="108">
        <f t="shared" si="136"/>
        <v>0.44566892705495376</v>
      </c>
    </row>
    <row r="838" spans="1:6" x14ac:dyDescent="0.35">
      <c r="A838" s="150" t="s">
        <v>275</v>
      </c>
      <c r="B838" s="100">
        <f t="shared" si="136"/>
        <v>0.3290174389185565</v>
      </c>
      <c r="C838" s="108">
        <f t="shared" si="136"/>
        <v>0.32620180922426406</v>
      </c>
      <c r="D838" s="108">
        <f t="shared" si="136"/>
        <v>0.31418412102079341</v>
      </c>
      <c r="E838" s="108">
        <f t="shared" si="136"/>
        <v>0.38463782145586273</v>
      </c>
      <c r="F838" s="108">
        <f t="shared" si="136"/>
        <v>0.30887431259371967</v>
      </c>
    </row>
    <row r="839" spans="1:6" x14ac:dyDescent="0.35">
      <c r="A839" s="150" t="s">
        <v>276</v>
      </c>
      <c r="B839" s="100">
        <f t="shared" si="136"/>
        <v>0.45926372659072368</v>
      </c>
      <c r="C839" s="108">
        <f t="shared" si="136"/>
        <v>0.39188941142536321</v>
      </c>
      <c r="D839" s="108">
        <f t="shared" si="136"/>
        <v>0.41724387389632039</v>
      </c>
      <c r="E839" s="108">
        <f t="shared" si="136"/>
        <v>0.51352326130047354</v>
      </c>
      <c r="F839" s="108">
        <f t="shared" si="136"/>
        <v>0.45039719128674982</v>
      </c>
    </row>
    <row r="840" spans="1:6" ht="22" x14ac:dyDescent="0.35">
      <c r="A840" s="150" t="s">
        <v>277</v>
      </c>
      <c r="B840" s="100">
        <f t="shared" si="136"/>
        <v>0.42033231942376326</v>
      </c>
      <c r="C840" s="108">
        <f t="shared" si="136"/>
        <v>0.3287136896421981</v>
      </c>
      <c r="D840" s="108">
        <f t="shared" si="136"/>
        <v>0.47950927166502222</v>
      </c>
      <c r="E840" s="108">
        <f t="shared" si="136"/>
        <v>0.49530149692013348</v>
      </c>
      <c r="F840" s="108">
        <f t="shared" si="136"/>
        <v>0.39241309665796803</v>
      </c>
    </row>
    <row r="841" spans="1:6" ht="22" x14ac:dyDescent="0.35">
      <c r="A841" s="150" t="s">
        <v>278</v>
      </c>
      <c r="B841" s="100">
        <f t="shared" si="136"/>
        <v>0.43241045641190917</v>
      </c>
      <c r="C841" s="108">
        <f t="shared" si="136"/>
        <v>0.36369429514854834</v>
      </c>
      <c r="D841" s="108">
        <f t="shared" si="136"/>
        <v>0.42020643216000464</v>
      </c>
      <c r="E841" s="108">
        <f t="shared" si="136"/>
        <v>0.4484110246537944</v>
      </c>
      <c r="F841" s="108">
        <f t="shared" si="136"/>
        <v>0.43516772341259302</v>
      </c>
    </row>
    <row r="842" spans="1:6" ht="22" x14ac:dyDescent="0.35">
      <c r="A842" s="151" t="s">
        <v>279</v>
      </c>
      <c r="B842" s="115">
        <f>B834/B$5</f>
        <v>0.3024624230979906</v>
      </c>
      <c r="C842" s="149">
        <f t="shared" ref="C842:F842" si="137">C834/C$5</f>
        <v>0.2187959135916652</v>
      </c>
      <c r="D842" s="149">
        <f t="shared" si="137"/>
        <v>0.20318137288434526</v>
      </c>
      <c r="E842" s="149">
        <f t="shared" si="137"/>
        <v>0.35237391628126796</v>
      </c>
      <c r="F842" s="149">
        <f t="shared" si="137"/>
        <v>0.30472179499096058</v>
      </c>
    </row>
    <row r="843" spans="1:6" x14ac:dyDescent="0.35">
      <c r="A843"/>
      <c r="B843"/>
      <c r="C843"/>
      <c r="D843"/>
      <c r="E843"/>
      <c r="F843"/>
    </row>
    <row r="844" spans="1:6" ht="15" thickBot="1" x14ac:dyDescent="0.4">
      <c r="A844"/>
      <c r="B844"/>
      <c r="C844"/>
      <c r="D844"/>
      <c r="E844"/>
      <c r="F844"/>
    </row>
    <row r="845" spans="1:6" ht="18.5" thickBot="1" x14ac:dyDescent="0.45">
      <c r="A845" s="111" t="s">
        <v>285</v>
      </c>
      <c r="B845" s="112"/>
      <c r="C845" s="112"/>
      <c r="D845" s="112"/>
      <c r="E845" s="112"/>
      <c r="F845" s="112"/>
    </row>
    <row r="846" spans="1:6" ht="16" thickBot="1" x14ac:dyDescent="0.4">
      <c r="A846" s="4"/>
      <c r="B846" s="5" t="s">
        <v>0</v>
      </c>
      <c r="C846" s="6" t="s">
        <v>120</v>
      </c>
      <c r="D846" s="6" t="s">
        <v>121</v>
      </c>
      <c r="E846" s="6" t="s">
        <v>122</v>
      </c>
      <c r="F846" s="6" t="s">
        <v>123</v>
      </c>
    </row>
    <row r="847" spans="1:6" ht="16" thickBot="1" x14ac:dyDescent="0.4">
      <c r="A847" s="7" t="s">
        <v>1</v>
      </c>
      <c r="B847" s="24"/>
      <c r="C847" s="25"/>
      <c r="D847" s="25"/>
      <c r="E847" s="25"/>
      <c r="F847" s="25"/>
    </row>
    <row r="848" spans="1:6" x14ac:dyDescent="0.35">
      <c r="A848" s="35" t="s">
        <v>284</v>
      </c>
      <c r="B848" s="36"/>
      <c r="C848" s="37"/>
      <c r="D848" s="37"/>
      <c r="E848" s="37"/>
      <c r="F848" s="37"/>
    </row>
    <row r="849" spans="1:6" x14ac:dyDescent="0.35">
      <c r="A849" s="13" t="s">
        <v>8</v>
      </c>
      <c r="B849" s="11">
        <v>14550.537109375</v>
      </c>
      <c r="C849" s="12">
        <v>1717.9097900390625</v>
      </c>
      <c r="D849" s="12">
        <v>1414.2540283203125</v>
      </c>
      <c r="E849" s="12">
        <v>3511.60302734375</v>
      </c>
      <c r="F849" s="12">
        <v>7906.77001953125</v>
      </c>
    </row>
    <row r="850" spans="1:6" x14ac:dyDescent="0.35">
      <c r="A850" s="13" t="s">
        <v>9</v>
      </c>
      <c r="B850" s="11">
        <f>B5-B849</f>
        <v>42473.985851075973</v>
      </c>
      <c r="C850" s="12">
        <f>C5-C849</f>
        <v>2110.0903197486628</v>
      </c>
      <c r="D850" s="12">
        <f>D5-D849</f>
        <v>3168.6183268390896</v>
      </c>
      <c r="E850" s="12">
        <f>E5-E849</f>
        <v>10452.746023263973</v>
      </c>
      <c r="F850" s="12">
        <f>F5-F849</f>
        <v>26742.531850230676</v>
      </c>
    </row>
    <row r="851" spans="1:6" x14ac:dyDescent="0.35">
      <c r="A851" s="13" t="s">
        <v>282</v>
      </c>
      <c r="B851" s="11">
        <v>3445.94921875</v>
      </c>
      <c r="C851" s="12">
        <v>609.169189453125</v>
      </c>
      <c r="D851" s="12">
        <v>444.46786499023438</v>
      </c>
      <c r="E851" s="12">
        <v>1375.9261474609375</v>
      </c>
      <c r="F851" s="12">
        <v>1016.3861083984375</v>
      </c>
    </row>
    <row r="852" spans="1:6" x14ac:dyDescent="0.35">
      <c r="A852" s="35" t="s">
        <v>283</v>
      </c>
      <c r="B852" s="36"/>
      <c r="C852" s="37"/>
      <c r="D852" s="37"/>
      <c r="E852" s="37"/>
      <c r="F852" s="37"/>
    </row>
    <row r="853" spans="1:6" x14ac:dyDescent="0.35">
      <c r="A853" s="38" t="s">
        <v>14</v>
      </c>
      <c r="B853" s="11">
        <v>9868.0771484375</v>
      </c>
      <c r="C853" s="12">
        <v>459.70755004882813</v>
      </c>
      <c r="D853" s="12">
        <v>612.6483154296875</v>
      </c>
      <c r="E853" s="12">
        <v>2346.7275390625</v>
      </c>
      <c r="F853" s="12">
        <v>6448.994140625</v>
      </c>
    </row>
    <row r="854" spans="1:6" x14ac:dyDescent="0.35">
      <c r="A854" s="38" t="s">
        <v>15</v>
      </c>
      <c r="B854" s="11">
        <v>15174.619140625</v>
      </c>
      <c r="C854" s="12">
        <v>1012.7959594726563</v>
      </c>
      <c r="D854" s="12">
        <v>1101.2374267578125</v>
      </c>
      <c r="E854" s="12">
        <v>2964.214599609375</v>
      </c>
      <c r="F854" s="12">
        <v>10096.37109375</v>
      </c>
    </row>
    <row r="855" spans="1:6" x14ac:dyDescent="0.35">
      <c r="A855" s="38" t="s">
        <v>16</v>
      </c>
      <c r="B855" s="11">
        <v>15344.8134765625</v>
      </c>
      <c r="C855" s="12">
        <v>1073.58447265625</v>
      </c>
      <c r="D855" s="12">
        <v>984.5958251953125</v>
      </c>
      <c r="E855" s="12">
        <v>4668.53955078125</v>
      </c>
      <c r="F855" s="12">
        <v>8618.09375</v>
      </c>
    </row>
    <row r="856" spans="1:6" x14ac:dyDescent="0.35">
      <c r="A856" s="38" t="s">
        <v>17</v>
      </c>
      <c r="B856" s="11">
        <v>16637.01171875</v>
      </c>
      <c r="C856" s="12">
        <v>1281.9119873046875</v>
      </c>
      <c r="D856" s="12">
        <v>1884.390625</v>
      </c>
      <c r="E856" s="12">
        <v>3984.866943359375</v>
      </c>
      <c r="F856" s="12">
        <v>9485.8427734375</v>
      </c>
    </row>
    <row r="857" spans="1:6" x14ac:dyDescent="0.35">
      <c r="A857" s="35"/>
      <c r="B857" s="36"/>
      <c r="C857" s="37"/>
      <c r="D857" s="37"/>
      <c r="E857" s="37"/>
      <c r="F857" s="37"/>
    </row>
    <row r="858" spans="1:6" x14ac:dyDescent="0.35">
      <c r="A858" s="30" t="s">
        <v>10</v>
      </c>
      <c r="B858" s="11">
        <v>3124.743408203125</v>
      </c>
      <c r="C858" s="12">
        <v>418.27862548828125</v>
      </c>
      <c r="D858" s="12">
        <v>158.17849731445313</v>
      </c>
      <c r="E858" s="12">
        <v>342.31268310546875</v>
      </c>
      <c r="F858" s="12">
        <v>2205.9736328125</v>
      </c>
    </row>
    <row r="859" spans="1:6" x14ac:dyDescent="0.35">
      <c r="A859" s="30" t="s">
        <v>11</v>
      </c>
      <c r="B859" s="11">
        <v>5350.01806640625</v>
      </c>
      <c r="C859" s="12">
        <v>268.92926025390625</v>
      </c>
      <c r="D859" s="12">
        <v>418.47280883789063</v>
      </c>
      <c r="E859" s="12">
        <v>1443.2606201171875</v>
      </c>
      <c r="F859" s="12">
        <v>3219.35546875</v>
      </c>
    </row>
    <row r="860" spans="1:6" x14ac:dyDescent="0.35">
      <c r="A860" s="30" t="s">
        <v>12</v>
      </c>
      <c r="B860" s="11">
        <v>2014.4166259765625</v>
      </c>
      <c r="C860" s="12">
        <v>209.61689758300781</v>
      </c>
      <c r="D860" s="12">
        <v>61.872230529785156</v>
      </c>
      <c r="E860" s="12">
        <v>726.5413818359375</v>
      </c>
      <c r="F860" s="12">
        <v>1016.3861083984375</v>
      </c>
    </row>
    <row r="861" spans="1:6" ht="15" thickBot="1" x14ac:dyDescent="0.4">
      <c r="A861" s="30" t="s">
        <v>13</v>
      </c>
      <c r="B861" s="11">
        <v>1028.733642578125</v>
      </c>
      <c r="C861" s="12">
        <v>188.09259033203125</v>
      </c>
      <c r="D861" s="12">
        <v>50.506622314453125</v>
      </c>
      <c r="E861" s="12">
        <v>428.02557373046875</v>
      </c>
      <c r="F861" s="12">
        <v>362.10888671875</v>
      </c>
    </row>
    <row r="862" spans="1:6" ht="16" thickBot="1" x14ac:dyDescent="0.4">
      <c r="A862" s="31" t="s">
        <v>286</v>
      </c>
      <c r="B862" s="32"/>
      <c r="C862" s="33"/>
      <c r="D862" s="33"/>
      <c r="E862" s="33"/>
      <c r="F862" s="33"/>
    </row>
    <row r="863" spans="1:6" x14ac:dyDescent="0.35">
      <c r="A863" s="35" t="s">
        <v>284</v>
      </c>
      <c r="B863" s="36"/>
      <c r="C863" s="37"/>
      <c r="D863" s="37"/>
      <c r="E863" s="37"/>
      <c r="F863" s="37"/>
    </row>
    <row r="864" spans="1:6" x14ac:dyDescent="0.35">
      <c r="A864" s="13" t="s">
        <v>8</v>
      </c>
      <c r="B864" s="100">
        <f t="shared" ref="B864:F866" si="138">B849/B$5</f>
        <v>0.25516280284302317</v>
      </c>
      <c r="C864" s="99">
        <f t="shared" si="138"/>
        <v>0.44877474941721618</v>
      </c>
      <c r="D864" s="99">
        <f t="shared" si="138"/>
        <v>0.3085955529021322</v>
      </c>
      <c r="E864" s="99">
        <f t="shared" si="138"/>
        <v>0.2514691529563941</v>
      </c>
      <c r="F864" s="99">
        <f t="shared" si="138"/>
        <v>0.2281942086236203</v>
      </c>
    </row>
    <row r="865" spans="1:6" x14ac:dyDescent="0.35">
      <c r="A865" s="13" t="s">
        <v>9</v>
      </c>
      <c r="B865" s="100">
        <f t="shared" si="138"/>
        <v>0.74483719715697683</v>
      </c>
      <c r="C865" s="99">
        <f t="shared" si="138"/>
        <v>0.55122525058278382</v>
      </c>
      <c r="D865" s="99">
        <f t="shared" si="138"/>
        <v>0.69140444709786775</v>
      </c>
      <c r="E865" s="99">
        <f t="shared" si="138"/>
        <v>0.74853084704360595</v>
      </c>
      <c r="F865" s="99">
        <f t="shared" si="138"/>
        <v>0.77180579137637972</v>
      </c>
    </row>
    <row r="866" spans="1:6" x14ac:dyDescent="0.35">
      <c r="A866" s="13" t="s">
        <v>282</v>
      </c>
      <c r="B866" s="100">
        <f t="shared" si="138"/>
        <v>6.0429251133585424E-2</v>
      </c>
      <c r="C866" s="99">
        <f t="shared" si="138"/>
        <v>0.15913510239865311</v>
      </c>
      <c r="D866" s="99">
        <f t="shared" si="138"/>
        <v>9.698456132862876E-2</v>
      </c>
      <c r="E866" s="99">
        <f t="shared" si="138"/>
        <v>9.8531348827968296E-2</v>
      </c>
      <c r="F866" s="99">
        <f t="shared" si="138"/>
        <v>2.9333523434866858E-2</v>
      </c>
    </row>
    <row r="867" spans="1:6" x14ac:dyDescent="0.35">
      <c r="A867" s="35" t="s">
        <v>283</v>
      </c>
      <c r="B867" s="36"/>
      <c r="C867" s="37"/>
      <c r="D867" s="37"/>
      <c r="E867" s="37"/>
      <c r="F867" s="37"/>
    </row>
    <row r="868" spans="1:6" x14ac:dyDescent="0.35">
      <c r="A868" s="38" t="s">
        <v>14</v>
      </c>
      <c r="B868" s="100">
        <f t="shared" ref="B868:F868" si="139">B853/B$5</f>
        <v>0.17304970977629131</v>
      </c>
      <c r="C868" s="99">
        <f t="shared" si="139"/>
        <v>0.12009078810458038</v>
      </c>
      <c r="D868" s="99">
        <f t="shared" si="139"/>
        <v>0.13368216872546482</v>
      </c>
      <c r="E868" s="99">
        <f t="shared" si="139"/>
        <v>0.16805133777147824</v>
      </c>
      <c r="F868" s="99">
        <f t="shared" si="139"/>
        <v>0.18612190701172446</v>
      </c>
    </row>
    <row r="869" spans="1:6" x14ac:dyDescent="0.35">
      <c r="A869" s="38" t="s">
        <v>15</v>
      </c>
      <c r="B869" s="100">
        <f>B854/B$5</f>
        <v>0.26610690195776421</v>
      </c>
      <c r="C869" s="99">
        <f t="shared" ref="C869:F869" si="140">C854/C$5</f>
        <v>0.26457573940059759</v>
      </c>
      <c r="D869" s="99">
        <f t="shared" si="140"/>
        <v>0.24029415209830979</v>
      </c>
      <c r="E869" s="99">
        <f t="shared" si="140"/>
        <v>0.21227015945153371</v>
      </c>
      <c r="F869" s="99">
        <f t="shared" si="140"/>
        <v>0.29138743203830592</v>
      </c>
    </row>
    <row r="870" spans="1:6" x14ac:dyDescent="0.35">
      <c r="A870" s="38" t="s">
        <v>16</v>
      </c>
      <c r="B870" s="100">
        <f t="shared" ref="B870:F870" si="141">B855/B$5</f>
        <v>0.26909148345186168</v>
      </c>
      <c r="C870" s="99">
        <f t="shared" si="141"/>
        <v>0.28045570581652457</v>
      </c>
      <c r="D870" s="99">
        <f t="shared" si="141"/>
        <v>0.21484251554308589</v>
      </c>
      <c r="E870" s="99">
        <f t="shared" si="141"/>
        <v>0.33431845149832295</v>
      </c>
      <c r="F870" s="99">
        <f t="shared" si="141"/>
        <v>0.24872344563804669</v>
      </c>
    </row>
    <row r="871" spans="1:6" x14ac:dyDescent="0.35">
      <c r="A871" s="38" t="s">
        <v>17</v>
      </c>
      <c r="B871" s="100">
        <f t="shared" ref="B871:F871" si="142">B856/B$5</f>
        <v>0.29175187892914956</v>
      </c>
      <c r="C871" s="99">
        <f t="shared" si="142"/>
        <v>0.33487773002592042</v>
      </c>
      <c r="D871" s="99">
        <f t="shared" si="142"/>
        <v>0.41118112811467489</v>
      </c>
      <c r="E871" s="99">
        <f t="shared" si="142"/>
        <v>0.2853600213599613</v>
      </c>
      <c r="F871" s="99">
        <f t="shared" si="142"/>
        <v>0.27376721208099414</v>
      </c>
    </row>
    <row r="872" spans="1:6" x14ac:dyDescent="0.35">
      <c r="A872" s="35"/>
      <c r="B872" s="36"/>
      <c r="C872" s="37"/>
      <c r="D872" s="37"/>
      <c r="E872" s="37"/>
      <c r="F872" s="37"/>
    </row>
    <row r="873" spans="1:6" x14ac:dyDescent="0.35">
      <c r="A873" s="30" t="s">
        <v>10</v>
      </c>
      <c r="B873" s="100">
        <f t="shared" ref="B873:F876" si="143">B858/B$5</f>
        <v>5.4796484845130097E-2</v>
      </c>
      <c r="C873" s="173">
        <f t="shared" si="143"/>
        <v>0.10926818534273139</v>
      </c>
      <c r="D873" s="173">
        <f t="shared" si="143"/>
        <v>3.4515143572867703E-2</v>
      </c>
      <c r="E873" s="173">
        <f t="shared" si="143"/>
        <v>2.4513329039893301E-2</v>
      </c>
      <c r="F873" s="173">
        <f t="shared" si="143"/>
        <v>6.3665745448615502E-2</v>
      </c>
    </row>
    <row r="874" spans="1:6" x14ac:dyDescent="0.35">
      <c r="A874" s="30" t="s">
        <v>11</v>
      </c>
      <c r="B874" s="100">
        <f t="shared" si="143"/>
        <v>9.3819602315949643E-2</v>
      </c>
      <c r="C874" s="173">
        <f t="shared" si="143"/>
        <v>7.0253200768277735E-2</v>
      </c>
      <c r="D874" s="173">
        <f t="shared" si="143"/>
        <v>9.131234221847212E-2</v>
      </c>
      <c r="E874" s="173">
        <f t="shared" si="143"/>
        <v>0.10335323292813117</v>
      </c>
      <c r="F874" s="173">
        <f t="shared" si="143"/>
        <v>9.291256374661612E-2</v>
      </c>
    </row>
    <row r="875" spans="1:6" x14ac:dyDescent="0.35">
      <c r="A875" s="30" t="s">
        <v>12</v>
      </c>
      <c r="B875" s="100">
        <f t="shared" si="143"/>
        <v>3.5325444587649586E-2</v>
      </c>
      <c r="C875" s="173">
        <f t="shared" si="143"/>
        <v>5.4758853597481151E-2</v>
      </c>
      <c r="D875" s="173">
        <f t="shared" si="143"/>
        <v>1.3500753618007566E-2</v>
      </c>
      <c r="E875" s="173">
        <f t="shared" si="143"/>
        <v>5.2028302873474701E-2</v>
      </c>
      <c r="F875" s="173">
        <f t="shared" si="143"/>
        <v>2.9333523434866858E-2</v>
      </c>
    </row>
    <row r="876" spans="1:6" x14ac:dyDescent="0.35">
      <c r="A876" s="34" t="s">
        <v>13</v>
      </c>
      <c r="B876" s="115">
        <f t="shared" si="143"/>
        <v>1.8040197254987952E-2</v>
      </c>
      <c r="C876" s="174">
        <f t="shared" si="143"/>
        <v>4.9135993975314068E-2</v>
      </c>
      <c r="D876" s="174">
        <f t="shared" si="143"/>
        <v>1.1020735119884524E-2</v>
      </c>
      <c r="E876" s="174">
        <f t="shared" si="143"/>
        <v>3.0651308713300979E-2</v>
      </c>
      <c r="F876" s="174">
        <f t="shared" si="143"/>
        <v>1.0450683482161542E-2</v>
      </c>
    </row>
    <row r="877" spans="1:6" x14ac:dyDescent="0.35">
      <c r="A877"/>
      <c r="B877"/>
      <c r="C877"/>
      <c r="D877"/>
      <c r="E877"/>
      <c r="F877"/>
    </row>
    <row r="878" spans="1:6" ht="15" thickBot="1" x14ac:dyDescent="0.4">
      <c r="A878"/>
      <c r="B878"/>
      <c r="C878"/>
      <c r="D878"/>
      <c r="E878"/>
      <c r="F878"/>
    </row>
    <row r="879" spans="1:6" ht="18.5" thickBot="1" x14ac:dyDescent="0.45">
      <c r="A879" s="111" t="s">
        <v>288</v>
      </c>
      <c r="B879" s="112"/>
      <c r="C879" s="112"/>
      <c r="D879" s="112"/>
      <c r="E879" s="112"/>
      <c r="F879" s="112"/>
    </row>
    <row r="880" spans="1:6" ht="16" thickBot="1" x14ac:dyDescent="0.4">
      <c r="A880" s="4"/>
      <c r="B880" s="5" t="s">
        <v>0</v>
      </c>
      <c r="C880" s="6" t="s">
        <v>120</v>
      </c>
      <c r="D880" s="6" t="s">
        <v>121</v>
      </c>
      <c r="E880" s="6" t="s">
        <v>122</v>
      </c>
      <c r="F880" s="6" t="s">
        <v>123</v>
      </c>
    </row>
    <row r="881" spans="1:6" ht="16" thickBot="1" x14ac:dyDescent="0.4">
      <c r="A881" s="7" t="s">
        <v>1</v>
      </c>
      <c r="B881" s="19"/>
      <c r="C881" s="20"/>
      <c r="D881" s="20"/>
      <c r="E881" s="20"/>
      <c r="F881" s="20"/>
    </row>
    <row r="882" spans="1:6" x14ac:dyDescent="0.35">
      <c r="A882" s="167" t="s">
        <v>20</v>
      </c>
      <c r="B882" s="11">
        <v>32295.619140625</v>
      </c>
      <c r="C882" s="12">
        <v>2632.480224609375</v>
      </c>
      <c r="D882" s="12">
        <v>3041.229736328125</v>
      </c>
      <c r="E882" s="12">
        <v>7170.10986328125</v>
      </c>
      <c r="F882" s="12">
        <v>19451.798828125</v>
      </c>
    </row>
    <row r="883" spans="1:6" x14ac:dyDescent="0.35">
      <c r="A883" s="167" t="s">
        <v>19</v>
      </c>
      <c r="B883" s="11">
        <v>23175.583984375</v>
      </c>
      <c r="C883" s="12">
        <v>1082.390869140625</v>
      </c>
      <c r="D883" s="12">
        <v>1481.87744140625</v>
      </c>
      <c r="E883" s="12">
        <v>5844.50146484375</v>
      </c>
      <c r="F883" s="12">
        <v>14766.8134765625</v>
      </c>
    </row>
    <row r="884" spans="1:6" x14ac:dyDescent="0.35">
      <c r="A884" s="42" t="s">
        <v>21</v>
      </c>
      <c r="B884" s="11">
        <v>7653.96484375</v>
      </c>
      <c r="C884" s="12">
        <v>875.5797119140625</v>
      </c>
      <c r="D884" s="12">
        <v>767.51263427734375</v>
      </c>
      <c r="E884" s="12">
        <v>2053.3818359375</v>
      </c>
      <c r="F884" s="12">
        <v>3957.490478515625</v>
      </c>
    </row>
    <row r="885" spans="1:6" x14ac:dyDescent="0.35">
      <c r="A885" s="42" t="s">
        <v>22</v>
      </c>
      <c r="B885" s="11">
        <v>3066.146728515625</v>
      </c>
      <c r="C885" s="12">
        <v>439.21444702148438</v>
      </c>
      <c r="D885" s="12">
        <v>388.52362060546875</v>
      </c>
      <c r="E885" s="12">
        <v>923.108154296875</v>
      </c>
      <c r="F885" s="12">
        <v>1315.3006591796875</v>
      </c>
    </row>
    <row r="886" spans="1:6" x14ac:dyDescent="0.35">
      <c r="A886" s="42" t="s">
        <v>23</v>
      </c>
      <c r="B886" s="11">
        <v>1586.7791748046875</v>
      </c>
      <c r="C886" s="12">
        <v>315.19338989257813</v>
      </c>
      <c r="D886" s="12">
        <v>257.7430419921875</v>
      </c>
      <c r="E886" s="12">
        <v>629.82586669921875</v>
      </c>
      <c r="F886" s="12">
        <v>384.01687622070313</v>
      </c>
    </row>
    <row r="887" spans="1:6" x14ac:dyDescent="0.35">
      <c r="A887" s="42" t="s">
        <v>24</v>
      </c>
      <c r="B887" s="11">
        <v>1122.92651367187</v>
      </c>
      <c r="C887" s="12">
        <v>301.02743530273438</v>
      </c>
      <c r="D887" s="12">
        <v>283.08013916015625</v>
      </c>
      <c r="E887" s="12">
        <v>154.80201721191406</v>
      </c>
      <c r="F887" s="12">
        <v>384.01687622070313</v>
      </c>
    </row>
    <row r="888" spans="1:6" ht="15" thickBot="1" x14ac:dyDescent="0.4">
      <c r="A888" s="42" t="s">
        <v>25</v>
      </c>
      <c r="B888" s="11">
        <v>3682.13525390625</v>
      </c>
      <c r="C888" s="12">
        <v>288.37567138671875</v>
      </c>
      <c r="D888" s="12">
        <v>200.397216796875</v>
      </c>
      <c r="E888" s="12">
        <v>1221.7156982421875</v>
      </c>
      <c r="F888" s="12">
        <v>1971.6466064453125</v>
      </c>
    </row>
    <row r="889" spans="1:6" ht="16" thickBot="1" x14ac:dyDescent="0.4">
      <c r="A889" s="7" t="s">
        <v>286</v>
      </c>
      <c r="B889" s="24"/>
      <c r="C889" s="25"/>
      <c r="D889" s="25"/>
      <c r="E889" s="25"/>
      <c r="F889" s="25"/>
    </row>
    <row r="890" spans="1:6" x14ac:dyDescent="0.35">
      <c r="A890" s="167" t="s">
        <v>20</v>
      </c>
      <c r="B890" s="100">
        <f t="shared" ref="B890:F896" si="144">B882/B$5</f>
        <v>0.56634615186563575</v>
      </c>
      <c r="C890" s="99">
        <f t="shared" si="144"/>
        <v>0.68769073905678502</v>
      </c>
      <c r="D890" s="99">
        <f t="shared" si="144"/>
        <v>0.66360777709732754</v>
      </c>
      <c r="E890" s="99">
        <f t="shared" si="144"/>
        <v>0.51345822403151753</v>
      </c>
      <c r="F890" s="99">
        <f t="shared" si="144"/>
        <v>0.56139078649374974</v>
      </c>
    </row>
    <row r="891" spans="1:6" x14ac:dyDescent="0.35">
      <c r="A891" s="167" t="s">
        <v>19</v>
      </c>
      <c r="B891" s="100">
        <f t="shared" si="144"/>
        <v>0.40641434213221372</v>
      </c>
      <c r="C891" s="99">
        <f t="shared" si="144"/>
        <v>0.28275622729818756</v>
      </c>
      <c r="D891" s="99">
        <f t="shared" si="144"/>
        <v>0.32335123620406991</v>
      </c>
      <c r="E891" s="99">
        <f t="shared" si="144"/>
        <v>0.41853017592605934</v>
      </c>
      <c r="F891" s="99">
        <f t="shared" si="144"/>
        <v>0.42617924978884897</v>
      </c>
    </row>
    <row r="892" spans="1:6" x14ac:dyDescent="0.35">
      <c r="A892" s="42" t="s">
        <v>21</v>
      </c>
      <c r="B892" s="100">
        <f t="shared" si="144"/>
        <v>0.13422233885338003</v>
      </c>
      <c r="C892" s="99">
        <f t="shared" si="144"/>
        <v>0.22873032570592486</v>
      </c>
      <c r="D892" s="99">
        <f t="shared" si="144"/>
        <v>0.16747414608073849</v>
      </c>
      <c r="E892" s="99">
        <f t="shared" si="144"/>
        <v>0.14704457962887554</v>
      </c>
      <c r="F892" s="99">
        <f t="shared" si="144"/>
        <v>0.11421559064568872</v>
      </c>
    </row>
    <row r="893" spans="1:6" x14ac:dyDescent="0.35">
      <c r="A893" s="42" t="s">
        <v>22</v>
      </c>
      <c r="B893" s="100">
        <f t="shared" si="144"/>
        <v>5.376891500946239E-2</v>
      </c>
      <c r="C893" s="99">
        <f t="shared" si="144"/>
        <v>0.11473731306811279</v>
      </c>
      <c r="D893" s="99">
        <f t="shared" si="144"/>
        <v>8.4777316603214678E-2</v>
      </c>
      <c r="E893" s="99">
        <f t="shared" si="144"/>
        <v>6.6104631941773309E-2</v>
      </c>
      <c r="F893" s="99">
        <f t="shared" si="144"/>
        <v>3.7960379811505997E-2</v>
      </c>
    </row>
    <row r="894" spans="1:6" x14ac:dyDescent="0.35">
      <c r="A894" s="42" t="s">
        <v>23</v>
      </c>
      <c r="B894" s="100">
        <f t="shared" si="144"/>
        <v>2.7826259518298629E-2</v>
      </c>
      <c r="C894" s="99">
        <f t="shared" si="144"/>
        <v>8.2338918718070933E-2</v>
      </c>
      <c r="D894" s="99">
        <f t="shared" si="144"/>
        <v>5.6240502029697624E-2</v>
      </c>
      <c r="E894" s="99">
        <f t="shared" si="144"/>
        <v>4.5102415043958601E-2</v>
      </c>
      <c r="F894" s="99">
        <f t="shared" si="144"/>
        <v>1.1082961430626414E-2</v>
      </c>
    </row>
    <row r="895" spans="1:6" x14ac:dyDescent="0.35">
      <c r="A895" s="42" t="s">
        <v>24</v>
      </c>
      <c r="B895" s="100">
        <f t="shared" si="144"/>
        <v>1.969199311760432E-2</v>
      </c>
      <c r="C895" s="99">
        <f t="shared" si="144"/>
        <v>7.8638303727589842E-2</v>
      </c>
      <c r="D895" s="99">
        <f t="shared" si="144"/>
        <v>6.17691520125941E-2</v>
      </c>
      <c r="E895" s="99">
        <f t="shared" si="144"/>
        <v>1.1085516170564151E-2</v>
      </c>
      <c r="F895" s="99">
        <f t="shared" si="144"/>
        <v>1.1082961430626414E-2</v>
      </c>
    </row>
    <row r="896" spans="1:6" x14ac:dyDescent="0.35">
      <c r="A896" s="43" t="s">
        <v>25</v>
      </c>
      <c r="B896" s="115">
        <f t="shared" si="144"/>
        <v>6.4571083855624253E-2</v>
      </c>
      <c r="C896" s="116">
        <f t="shared" si="144"/>
        <v>7.533324532812255E-2</v>
      </c>
      <c r="D896" s="116">
        <f t="shared" si="144"/>
        <v>4.3727427095207577E-2</v>
      </c>
      <c r="E896" s="116">
        <f t="shared" si="144"/>
        <v>8.7488195390605691E-2</v>
      </c>
      <c r="F896" s="116">
        <f t="shared" si="144"/>
        <v>5.6902924447258411E-2</v>
      </c>
    </row>
    <row r="897" spans="1:6" x14ac:dyDescent="0.35">
      <c r="C897" s="172"/>
      <c r="D897" s="172"/>
      <c r="E897" s="172"/>
      <c r="F897" s="172"/>
    </row>
    <row r="898" spans="1:6" ht="15" thickBot="1" x14ac:dyDescent="0.4"/>
    <row r="899" spans="1:6" ht="18.5" thickBot="1" x14ac:dyDescent="0.45">
      <c r="A899" s="111" t="s">
        <v>339</v>
      </c>
      <c r="B899" s="112"/>
      <c r="C899" s="112"/>
      <c r="D899" s="112"/>
      <c r="E899" s="112"/>
      <c r="F899" s="112"/>
    </row>
    <row r="900" spans="1:6" ht="16" thickBot="1" x14ac:dyDescent="0.4">
      <c r="A900" s="175"/>
      <c r="B900" s="5" t="s">
        <v>0</v>
      </c>
      <c r="C900" s="6" t="s">
        <v>120</v>
      </c>
      <c r="D900" s="6" t="s">
        <v>121</v>
      </c>
      <c r="E900" s="6" t="s">
        <v>122</v>
      </c>
      <c r="F900" s="6" t="s">
        <v>123</v>
      </c>
    </row>
    <row r="901" spans="1:6" ht="16" thickBot="1" x14ac:dyDescent="0.4">
      <c r="A901" s="164" t="s">
        <v>340</v>
      </c>
      <c r="B901" s="19"/>
      <c r="C901" s="20"/>
      <c r="D901" s="20"/>
      <c r="E901" s="20"/>
      <c r="F901" s="20"/>
    </row>
    <row r="902" spans="1:6" x14ac:dyDescent="0.35">
      <c r="A902" s="167" t="s">
        <v>21</v>
      </c>
      <c r="B902" s="100">
        <v>0.47425186157226562</v>
      </c>
      <c r="C902" s="99">
        <v>0.35324153900146482</v>
      </c>
      <c r="D902" s="99">
        <v>0.26052453994750979</v>
      </c>
      <c r="E902" s="99">
        <v>0.36048423767089843</v>
      </c>
      <c r="F902" s="99">
        <v>0.60843723297119146</v>
      </c>
    </row>
    <row r="903" spans="1:6" x14ac:dyDescent="0.35">
      <c r="A903" s="167" t="s">
        <v>22</v>
      </c>
      <c r="B903" s="100">
        <v>0.35153949737548829</v>
      </c>
      <c r="C903" s="99">
        <v>0.3335136413574219</v>
      </c>
      <c r="D903" s="99">
        <v>0.31889881134033204</v>
      </c>
      <c r="E903" s="99">
        <v>0.41208282470703123</v>
      </c>
      <c r="F903" s="99">
        <v>0.32470981597900389</v>
      </c>
    </row>
    <row r="904" spans="1:6" x14ac:dyDescent="0.35">
      <c r="A904" s="167" t="s">
        <v>23</v>
      </c>
      <c r="B904" s="100">
        <v>0.15558237075805664</v>
      </c>
      <c r="C904" s="99">
        <v>0.19981122970581056</v>
      </c>
      <c r="D904" s="99">
        <v>0.15629954338073732</v>
      </c>
      <c r="E904" s="99">
        <v>0.17628536224365235</v>
      </c>
      <c r="F904" s="99">
        <v>8.4843912124633783E-2</v>
      </c>
    </row>
    <row r="905" spans="1:6" x14ac:dyDescent="0.35">
      <c r="A905" s="167" t="s">
        <v>24</v>
      </c>
      <c r="B905" s="100">
        <v>0.23314523696899414</v>
      </c>
      <c r="C905" s="99">
        <v>0.26889734268188475</v>
      </c>
      <c r="D905" s="99">
        <v>0.1328693962097168</v>
      </c>
      <c r="E905" s="99">
        <v>0.21</v>
      </c>
      <c r="F905" s="99">
        <v>0.28836847305297852</v>
      </c>
    </row>
    <row r="906" spans="1:6" x14ac:dyDescent="0.35">
      <c r="A906" s="176" t="s">
        <v>25</v>
      </c>
      <c r="B906" s="100">
        <v>0.43070510864257811</v>
      </c>
      <c r="C906" s="116">
        <v>0.25469881057739258</v>
      </c>
      <c r="D906" s="116">
        <v>0.38798851013183594</v>
      </c>
      <c r="E906" s="116">
        <v>0.44476520538330078</v>
      </c>
      <c r="F906" s="116">
        <v>0.46411140441894533</v>
      </c>
    </row>
    <row r="908" spans="1:6" ht="15" thickBot="1" x14ac:dyDescent="0.4"/>
    <row r="909" spans="1:6" ht="18.5" thickBot="1" x14ac:dyDescent="0.45">
      <c r="A909" s="111" t="s">
        <v>335</v>
      </c>
      <c r="B909" s="112"/>
      <c r="C909" s="112"/>
      <c r="D909" s="112"/>
      <c r="E909" s="112"/>
      <c r="F909" s="112"/>
    </row>
    <row r="910" spans="1:6" ht="16" thickBot="1" x14ac:dyDescent="0.4">
      <c r="A910" s="4"/>
      <c r="B910" s="5" t="s">
        <v>0</v>
      </c>
      <c r="C910" s="6" t="s">
        <v>120</v>
      </c>
      <c r="D910" s="6" t="s">
        <v>121</v>
      </c>
      <c r="E910" s="6" t="s">
        <v>122</v>
      </c>
      <c r="F910" s="6" t="s">
        <v>123</v>
      </c>
    </row>
    <row r="911" spans="1:6" ht="16" thickBot="1" x14ac:dyDescent="0.4">
      <c r="A911" s="7" t="s">
        <v>336</v>
      </c>
      <c r="B911" s="24"/>
      <c r="C911" s="25"/>
      <c r="D911" s="25"/>
      <c r="E911" s="25"/>
      <c r="F911" s="25"/>
    </row>
    <row r="912" spans="1:6" x14ac:dyDescent="0.35">
      <c r="A912" s="13" t="s">
        <v>2</v>
      </c>
      <c r="B912" s="11">
        <v>6981473</v>
      </c>
      <c r="C912" s="12">
        <v>1831609.125</v>
      </c>
      <c r="D912" s="12">
        <v>658215.625</v>
      </c>
      <c r="E912" s="12">
        <v>749089.875</v>
      </c>
      <c r="F912" s="12">
        <v>3742558.5</v>
      </c>
    </row>
    <row r="913" spans="1:6" x14ac:dyDescent="0.35">
      <c r="A913" s="13" t="s">
        <v>3</v>
      </c>
      <c r="B913" s="11">
        <v>4908760</v>
      </c>
      <c r="C913" s="12">
        <v>1104589</v>
      </c>
      <c r="D913" s="12">
        <v>517706.7</v>
      </c>
      <c r="E913" s="12">
        <v>491660.4</v>
      </c>
      <c r="F913" s="12">
        <v>2794803</v>
      </c>
    </row>
    <row r="914" spans="1:6" ht="15" thickBot="1" x14ac:dyDescent="0.4">
      <c r="A914" s="13" t="s">
        <v>5</v>
      </c>
      <c r="B914" s="11">
        <f>B912-B913</f>
        <v>2072713</v>
      </c>
      <c r="C914" s="12">
        <f>C912-C913</f>
        <v>727020.125</v>
      </c>
      <c r="D914" s="12">
        <f t="shared" ref="D914:F914" si="145">D912-D913</f>
        <v>140508.92499999999</v>
      </c>
      <c r="E914" s="12">
        <f t="shared" si="145"/>
        <v>257429.47499999998</v>
      </c>
      <c r="F914" s="12">
        <f t="shared" si="145"/>
        <v>947755.5</v>
      </c>
    </row>
    <row r="915" spans="1:6" ht="16" thickBot="1" x14ac:dyDescent="0.4">
      <c r="A915" s="7" t="s">
        <v>324</v>
      </c>
      <c r="B915" s="24"/>
      <c r="C915" s="25"/>
      <c r="D915" s="25"/>
      <c r="E915" s="25"/>
      <c r="F915" s="25"/>
    </row>
    <row r="916" spans="1:6" x14ac:dyDescent="0.35">
      <c r="A916" s="13" t="s">
        <v>2</v>
      </c>
      <c r="B916" s="186">
        <v>1</v>
      </c>
      <c r="C916" s="99">
        <v>1</v>
      </c>
      <c r="D916" s="99">
        <v>1</v>
      </c>
      <c r="E916" s="99">
        <v>1</v>
      </c>
      <c r="F916" s="99">
        <v>1</v>
      </c>
    </row>
    <row r="917" spans="1:6" x14ac:dyDescent="0.35">
      <c r="A917" s="13" t="s">
        <v>3</v>
      </c>
      <c r="B917" s="100">
        <f>B913/B912</f>
        <v>0.70311236611528827</v>
      </c>
      <c r="C917" s="99">
        <f t="shared" ref="C917" si="146">C913/C912</f>
        <v>0.60307026478698067</v>
      </c>
      <c r="D917" s="99">
        <f>D913/D912</f>
        <v>0.78653055372242187</v>
      </c>
      <c r="E917" s="99">
        <f t="shared" ref="E917:F917" si="147">E913/E912</f>
        <v>0.65634367304724284</v>
      </c>
      <c r="F917" s="99">
        <f t="shared" si="147"/>
        <v>0.74676267585396461</v>
      </c>
    </row>
    <row r="918" spans="1:6" x14ac:dyDescent="0.35">
      <c r="A918" s="47" t="s">
        <v>5</v>
      </c>
      <c r="B918" s="115">
        <f>B914/B912</f>
        <v>0.29688763388471173</v>
      </c>
      <c r="C918" s="116">
        <f t="shared" ref="C918:F918" si="148">C914/C912</f>
        <v>0.39692973521301933</v>
      </c>
      <c r="D918" s="116">
        <f t="shared" si="148"/>
        <v>0.21346944627757811</v>
      </c>
      <c r="E918" s="116">
        <f t="shared" si="148"/>
        <v>0.34365632695275716</v>
      </c>
      <c r="F918" s="116">
        <f t="shared" si="148"/>
        <v>0.25323732414603539</v>
      </c>
    </row>
    <row r="920" spans="1:6" ht="15" thickBot="1" x14ac:dyDescent="0.4"/>
    <row r="921" spans="1:6" ht="18.5" thickBot="1" x14ac:dyDescent="0.45">
      <c r="A921" s="111" t="s">
        <v>289</v>
      </c>
      <c r="B921" s="112"/>
      <c r="C921" s="112"/>
      <c r="D921" s="112"/>
      <c r="E921" s="112"/>
      <c r="F921" s="112"/>
    </row>
    <row r="922" spans="1:6" ht="16" thickBot="1" x14ac:dyDescent="0.4">
      <c r="A922" s="4"/>
      <c r="B922" s="5" t="s">
        <v>0</v>
      </c>
      <c r="C922" s="6" t="s">
        <v>120</v>
      </c>
      <c r="D922" s="6" t="s">
        <v>121</v>
      </c>
      <c r="E922" s="6" t="s">
        <v>122</v>
      </c>
      <c r="F922" s="6" t="s">
        <v>123</v>
      </c>
    </row>
    <row r="923" spans="1:6" ht="16" thickBot="1" x14ac:dyDescent="0.4">
      <c r="A923" s="7" t="s">
        <v>125</v>
      </c>
      <c r="B923" s="24"/>
      <c r="C923" s="25"/>
      <c r="D923" s="25"/>
      <c r="E923" s="25"/>
      <c r="F923" s="25"/>
    </row>
    <row r="924" spans="1:6" x14ac:dyDescent="0.35">
      <c r="A924" s="13" t="s">
        <v>2</v>
      </c>
      <c r="B924" s="11">
        <v>6934743.5</v>
      </c>
      <c r="C924" s="12">
        <v>1804385.875</v>
      </c>
      <c r="D924" s="12">
        <v>652259.1875</v>
      </c>
      <c r="E924" s="12">
        <v>724881.4375</v>
      </c>
      <c r="F924" s="12">
        <v>3753217</v>
      </c>
    </row>
    <row r="925" spans="1:6" x14ac:dyDescent="0.35">
      <c r="A925" s="13" t="s">
        <v>3</v>
      </c>
      <c r="B925" s="11">
        <v>4980448.5</v>
      </c>
      <c r="C925" s="12">
        <v>1166645.625</v>
      </c>
      <c r="D925" s="12">
        <v>524981.0625</v>
      </c>
      <c r="E925" s="12">
        <v>482525.53125</v>
      </c>
      <c r="F925" s="12">
        <v>2806296.25</v>
      </c>
    </row>
    <row r="926" spans="1:6" ht="15" thickBot="1" x14ac:dyDescent="0.4">
      <c r="A926" s="13" t="s">
        <v>5</v>
      </c>
      <c r="B926" s="11">
        <f>B924-B925</f>
        <v>1954295</v>
      </c>
      <c r="C926" s="12">
        <f>C924-C925</f>
        <v>637740.25</v>
      </c>
      <c r="D926" s="12">
        <f t="shared" ref="D926:F926" si="149">D924-D925</f>
        <v>127278.125</v>
      </c>
      <c r="E926" s="12">
        <f t="shared" si="149"/>
        <v>242355.90625</v>
      </c>
      <c r="F926" s="12">
        <f t="shared" si="149"/>
        <v>946920.75</v>
      </c>
    </row>
    <row r="927" spans="1:6" ht="16" thickBot="1" x14ac:dyDescent="0.4">
      <c r="A927" s="7" t="s">
        <v>324</v>
      </c>
      <c r="B927" s="24"/>
      <c r="C927" s="25"/>
      <c r="D927" s="25"/>
      <c r="E927" s="25"/>
      <c r="F927" s="25"/>
    </row>
    <row r="928" spans="1:6" x14ac:dyDescent="0.35">
      <c r="A928" s="13" t="s">
        <v>2</v>
      </c>
      <c r="B928" s="186">
        <v>1</v>
      </c>
      <c r="C928" s="99">
        <v>1</v>
      </c>
      <c r="D928" s="99">
        <v>1</v>
      </c>
      <c r="E928" s="99">
        <v>1</v>
      </c>
      <c r="F928" s="99">
        <v>1</v>
      </c>
    </row>
    <row r="929" spans="1:6" x14ac:dyDescent="0.35">
      <c r="A929" s="13" t="s">
        <v>3</v>
      </c>
      <c r="B929" s="100">
        <f>B925/B924</f>
        <v>0.71818784645747891</v>
      </c>
      <c r="C929" s="99">
        <f t="shared" ref="C929:F929" si="150">C925/C924</f>
        <v>0.64656104947618254</v>
      </c>
      <c r="D929" s="99">
        <f>D925/D924</f>
        <v>0.80486572295311665</v>
      </c>
      <c r="E929" s="99">
        <f t="shared" si="150"/>
        <v>0.66566131547547047</v>
      </c>
      <c r="F929" s="99">
        <f t="shared" si="150"/>
        <v>0.7477042361259687</v>
      </c>
    </row>
    <row r="930" spans="1:6" x14ac:dyDescent="0.35">
      <c r="A930" s="47" t="s">
        <v>5</v>
      </c>
      <c r="B930" s="115">
        <f>B926/B924</f>
        <v>0.28181215354252109</v>
      </c>
      <c r="C930" s="116">
        <f t="shared" ref="C930:F930" si="151">C926/C924</f>
        <v>0.35343895052381741</v>
      </c>
      <c r="D930" s="116">
        <f t="shared" si="151"/>
        <v>0.1951342770468833</v>
      </c>
      <c r="E930" s="116">
        <f t="shared" si="151"/>
        <v>0.33433868452452958</v>
      </c>
      <c r="F930" s="116">
        <f t="shared" si="151"/>
        <v>0.25229576387403124</v>
      </c>
    </row>
    <row r="932" spans="1:6" ht="15" thickBot="1" x14ac:dyDescent="0.4"/>
    <row r="933" spans="1:6" ht="18.5" thickBot="1" x14ac:dyDescent="0.45">
      <c r="A933" s="111" t="s">
        <v>337</v>
      </c>
      <c r="B933" s="112"/>
      <c r="C933" s="112"/>
      <c r="D933" s="112"/>
      <c r="E933" s="112"/>
      <c r="F933" s="112"/>
    </row>
    <row r="934" spans="1:6" ht="16" thickBot="1" x14ac:dyDescent="0.4">
      <c r="A934" s="4"/>
      <c r="B934" s="5" t="s">
        <v>0</v>
      </c>
      <c r="C934" s="6" t="s">
        <v>120</v>
      </c>
      <c r="D934" s="6" t="s">
        <v>121</v>
      </c>
      <c r="E934" s="6" t="s">
        <v>122</v>
      </c>
      <c r="F934" s="6" t="s">
        <v>123</v>
      </c>
    </row>
    <row r="935" spans="1:6" ht="16" thickBot="1" x14ac:dyDescent="0.4">
      <c r="A935" s="7" t="s">
        <v>338</v>
      </c>
      <c r="B935" s="28"/>
      <c r="C935" s="93"/>
      <c r="D935" s="93"/>
      <c r="E935" s="93"/>
      <c r="F935" s="93"/>
    </row>
    <row r="936" spans="1:6" x14ac:dyDescent="0.35">
      <c r="A936" s="13" t="s">
        <v>2</v>
      </c>
      <c r="B936" s="11">
        <v>1670629.5</v>
      </c>
      <c r="C936" s="16">
        <v>372848.3125</v>
      </c>
      <c r="D936" s="16">
        <v>67471.375</v>
      </c>
      <c r="E936" s="16">
        <v>135445.765625</v>
      </c>
      <c r="F936" s="16">
        <v>1094864</v>
      </c>
    </row>
    <row r="937" spans="1:6" x14ac:dyDescent="0.35">
      <c r="A937" s="13" t="s">
        <v>3</v>
      </c>
      <c r="B937" s="11">
        <v>1161372</v>
      </c>
      <c r="C937" s="12">
        <v>213845.4</v>
      </c>
      <c r="D937" s="12">
        <v>51121.83</v>
      </c>
      <c r="E937" s="12">
        <v>84161.15</v>
      </c>
      <c r="F937" s="12">
        <v>812243.6</v>
      </c>
    </row>
    <row r="938" spans="1:6" ht="15" thickBot="1" x14ac:dyDescent="0.4">
      <c r="A938" s="13" t="s">
        <v>7</v>
      </c>
      <c r="B938" s="11">
        <f>B936-B937</f>
        <v>509257.5</v>
      </c>
      <c r="C938" s="12">
        <f t="shared" ref="C938:F938" si="152">C936-C937</f>
        <v>159002.91250000001</v>
      </c>
      <c r="D938" s="12">
        <f t="shared" si="152"/>
        <v>16349.544999999998</v>
      </c>
      <c r="E938" s="12">
        <f t="shared" si="152"/>
        <v>51284.615625000006</v>
      </c>
      <c r="F938" s="12">
        <f t="shared" si="152"/>
        <v>282620.40000000002</v>
      </c>
    </row>
    <row r="939" spans="1:6" ht="16" thickBot="1" x14ac:dyDescent="0.4">
      <c r="A939" s="7" t="s">
        <v>324</v>
      </c>
      <c r="B939" s="8"/>
      <c r="C939" s="9"/>
      <c r="D939" s="9"/>
      <c r="E939" s="9"/>
      <c r="F939" s="9"/>
    </row>
    <row r="940" spans="1:6" x14ac:dyDescent="0.35">
      <c r="A940" s="13" t="s">
        <v>2</v>
      </c>
      <c r="B940" s="169">
        <f>B936/B912</f>
        <v>0.23929470184873594</v>
      </c>
      <c r="C940" s="105">
        <f>C936/C912</f>
        <v>0.20356325343159665</v>
      </c>
      <c r="D940" s="105">
        <f>D936/D912</f>
        <v>0.10250649245830347</v>
      </c>
      <c r="E940" s="105">
        <f>E936/E912</f>
        <v>0.18081377167859863</v>
      </c>
      <c r="F940" s="105">
        <f>F936/F912</f>
        <v>0.29254425815922452</v>
      </c>
    </row>
    <row r="941" spans="1:6" x14ac:dyDescent="0.35">
      <c r="A941" s="13" t="s">
        <v>3</v>
      </c>
      <c r="B941" s="169">
        <f>B937/B913</f>
        <v>0.23659172581262886</v>
      </c>
      <c r="C941" s="99">
        <f t="shared" ref="C941:F941" si="153">C937/C913</f>
        <v>0.19359725653614149</v>
      </c>
      <c r="D941" s="99">
        <f t="shared" si="153"/>
        <v>9.8746703490605783E-2</v>
      </c>
      <c r="E941" s="99">
        <f t="shared" si="153"/>
        <v>0.17117740212553215</v>
      </c>
      <c r="F941" s="99">
        <f t="shared" si="153"/>
        <v>0.29062642340086225</v>
      </c>
    </row>
    <row r="942" spans="1:6" x14ac:dyDescent="0.35">
      <c r="A942" s="47" t="s">
        <v>6</v>
      </c>
      <c r="B942" s="170">
        <f>B938/B914</f>
        <v>0.2456960997494588</v>
      </c>
      <c r="C942" s="116">
        <f t="shared" ref="C942:F942" si="154">C938/C914</f>
        <v>0.21870496707364187</v>
      </c>
      <c r="D942" s="116">
        <f t="shared" si="154"/>
        <v>0.11635947680903544</v>
      </c>
      <c r="E942" s="116">
        <f t="shared" si="154"/>
        <v>0.19921811837980097</v>
      </c>
      <c r="F942" s="116">
        <f t="shared" si="154"/>
        <v>0.29819969390839729</v>
      </c>
    </row>
    <row r="944" spans="1:6" ht="15" thickBot="1" x14ac:dyDescent="0.4"/>
    <row r="945" spans="1:6" ht="18.5" thickBot="1" x14ac:dyDescent="0.45">
      <c r="A945" s="111" t="s">
        <v>291</v>
      </c>
      <c r="B945" s="112"/>
      <c r="C945" s="112"/>
      <c r="D945" s="112"/>
      <c r="E945" s="112"/>
      <c r="F945" s="112"/>
    </row>
    <row r="946" spans="1:6" ht="16" thickBot="1" x14ac:dyDescent="0.4">
      <c r="A946" s="4"/>
      <c r="B946" s="5" t="s">
        <v>0</v>
      </c>
      <c r="C946" s="6" t="s">
        <v>120</v>
      </c>
      <c r="D946" s="6" t="s">
        <v>121</v>
      </c>
      <c r="E946" s="6" t="s">
        <v>122</v>
      </c>
      <c r="F946" s="6" t="s">
        <v>123</v>
      </c>
    </row>
    <row r="947" spans="1:6" ht="16" thickBot="1" x14ac:dyDescent="0.4">
      <c r="A947" s="7" t="s">
        <v>290</v>
      </c>
      <c r="B947" s="28"/>
      <c r="C947" s="93"/>
      <c r="D947" s="93"/>
      <c r="E947" s="93"/>
      <c r="F947" s="93"/>
    </row>
    <row r="948" spans="1:6" x14ac:dyDescent="0.35">
      <c r="A948" s="13" t="s">
        <v>2</v>
      </c>
      <c r="B948" s="11">
        <v>1664644.625</v>
      </c>
      <c r="C948" s="16">
        <v>370252.5</v>
      </c>
      <c r="D948" s="16">
        <v>66951.9609375</v>
      </c>
      <c r="E948" s="16">
        <v>123085.671875</v>
      </c>
      <c r="F948" s="16">
        <v>1104354.5</v>
      </c>
    </row>
    <row r="949" spans="1:6" x14ac:dyDescent="0.35">
      <c r="A949" s="13" t="s">
        <v>3</v>
      </c>
      <c r="B949" s="11">
        <v>1157769.125</v>
      </c>
      <c r="C949" s="12">
        <v>221380.9375</v>
      </c>
      <c r="D949" s="12">
        <v>51262.01171875</v>
      </c>
      <c r="E949" s="12">
        <v>72898.328125</v>
      </c>
      <c r="F949" s="12">
        <v>812227.8125</v>
      </c>
    </row>
    <row r="950" spans="1:6" ht="15" thickBot="1" x14ac:dyDescent="0.4">
      <c r="A950" s="13" t="s">
        <v>7</v>
      </c>
      <c r="B950" s="11">
        <f>B948-B949</f>
        <v>506875.5</v>
      </c>
      <c r="C950" s="12">
        <f t="shared" ref="C950:F950" si="155">C948-C949</f>
        <v>148871.5625</v>
      </c>
      <c r="D950" s="12">
        <f t="shared" si="155"/>
        <v>15689.94921875</v>
      </c>
      <c r="E950" s="12">
        <f t="shared" si="155"/>
        <v>50187.34375</v>
      </c>
      <c r="F950" s="12">
        <f t="shared" si="155"/>
        <v>292126.6875</v>
      </c>
    </row>
    <row r="951" spans="1:6" ht="16" thickBot="1" x14ac:dyDescent="0.4">
      <c r="A951" s="7" t="s">
        <v>324</v>
      </c>
      <c r="B951" s="8"/>
      <c r="C951" s="9"/>
      <c r="D951" s="9"/>
      <c r="E951" s="9"/>
      <c r="F951" s="9"/>
    </row>
    <row r="952" spans="1:6" x14ac:dyDescent="0.35">
      <c r="A952" s="13" t="s">
        <v>2</v>
      </c>
      <c r="B952" s="169">
        <f>B948/B924</f>
        <v>0.24004415231796244</v>
      </c>
      <c r="C952" s="105">
        <f>C948/C924</f>
        <v>0.20519585368622995</v>
      </c>
      <c r="D952" s="105">
        <f>D948/D924</f>
        <v>0.10264625201235666</v>
      </c>
      <c r="E952" s="105">
        <f>E948/E924</f>
        <v>0.1698011088537496</v>
      </c>
      <c r="F952" s="105">
        <f>F948/F924</f>
        <v>0.29424211283280449</v>
      </c>
    </row>
    <row r="953" spans="1:6" x14ac:dyDescent="0.35">
      <c r="A953" s="13" t="s">
        <v>3</v>
      </c>
      <c r="B953" s="169">
        <f>B949/B925</f>
        <v>0.23246282438218163</v>
      </c>
      <c r="C953" s="99">
        <f t="shared" ref="C953:F953" si="156">C949/C925</f>
        <v>0.18975851171601488</v>
      </c>
      <c r="D953" s="99">
        <f t="shared" si="156"/>
        <v>9.7645449294182868E-2</v>
      </c>
      <c r="E953" s="99">
        <f t="shared" si="156"/>
        <v>0.15107662373046712</v>
      </c>
      <c r="F953" s="99">
        <f t="shared" si="156"/>
        <v>0.28943053054359458</v>
      </c>
    </row>
    <row r="954" spans="1:6" x14ac:dyDescent="0.35">
      <c r="A954" s="47" t="s">
        <v>6</v>
      </c>
      <c r="B954" s="170">
        <f>B950/B926</f>
        <v>0.25936488605865543</v>
      </c>
      <c r="C954" s="116">
        <f t="shared" ref="C954:F954" si="157">C950/C926</f>
        <v>0.23343604625864528</v>
      </c>
      <c r="D954" s="116">
        <f t="shared" si="157"/>
        <v>0.12327294433941417</v>
      </c>
      <c r="E954" s="116">
        <f t="shared" si="157"/>
        <v>0.20708116639926122</v>
      </c>
      <c r="F954" s="116">
        <f t="shared" si="157"/>
        <v>0.30850172783730845</v>
      </c>
    </row>
    <row r="956" spans="1:6" ht="15" thickBot="1" x14ac:dyDescent="0.4"/>
    <row r="957" spans="1:6" ht="18.5" thickBot="1" x14ac:dyDescent="0.45">
      <c r="A957" s="111" t="s">
        <v>332</v>
      </c>
      <c r="B957" s="112"/>
      <c r="C957" s="112"/>
      <c r="D957" s="112"/>
      <c r="E957" s="112"/>
      <c r="F957" s="112"/>
    </row>
    <row r="958" spans="1:6" ht="16" thickBot="1" x14ac:dyDescent="0.4">
      <c r="A958" s="40"/>
      <c r="B958" s="5" t="s">
        <v>0</v>
      </c>
      <c r="C958" s="6" t="s">
        <v>120</v>
      </c>
      <c r="D958" s="6" t="s">
        <v>121</v>
      </c>
      <c r="E958" s="6" t="s">
        <v>122</v>
      </c>
      <c r="F958" s="6" t="s">
        <v>123</v>
      </c>
    </row>
    <row r="959" spans="1:6" ht="16" thickBot="1" x14ac:dyDescent="0.4">
      <c r="A959" s="7" t="s">
        <v>333</v>
      </c>
      <c r="B959" s="24"/>
      <c r="C959" s="25"/>
      <c r="D959" s="25"/>
      <c r="E959" s="25"/>
      <c r="F959" s="25"/>
    </row>
    <row r="960" spans="1:6" x14ac:dyDescent="0.35">
      <c r="A960" s="41" t="s">
        <v>2</v>
      </c>
      <c r="B960" s="11">
        <v>10552020.566016</v>
      </c>
      <c r="C960" s="97">
        <v>3030857.023488</v>
      </c>
      <c r="D960" s="97">
        <v>880225.35372799996</v>
      </c>
      <c r="E960" s="97">
        <v>779549.80249599996</v>
      </c>
      <c r="F960" s="97">
        <v>5861388.3207679996</v>
      </c>
    </row>
    <row r="961" spans="1:12" x14ac:dyDescent="0.35">
      <c r="A961" s="13" t="s">
        <v>3</v>
      </c>
      <c r="B961" s="11">
        <v>7902675.3372160001</v>
      </c>
      <c r="C961" s="97">
        <v>1878750.1342720001</v>
      </c>
      <c r="D961" s="97">
        <v>319989.94022400002</v>
      </c>
      <c r="E961" s="97">
        <v>531625.869312</v>
      </c>
      <c r="F961" s="97">
        <v>5172309.7866240004</v>
      </c>
    </row>
    <row r="962" spans="1:12" ht="15" thickBot="1" x14ac:dyDescent="0.4">
      <c r="A962" s="13" t="s">
        <v>18</v>
      </c>
      <c r="B962" s="11">
        <f>B960-B961</f>
        <v>2649345.2287999997</v>
      </c>
      <c r="C962" s="98">
        <f t="shared" ref="C962:E962" si="158">C960-C961</f>
        <v>1152106.889216</v>
      </c>
      <c r="D962" s="98">
        <f t="shared" si="158"/>
        <v>560235.41350399994</v>
      </c>
      <c r="E962" s="98">
        <f t="shared" si="158"/>
        <v>247923.93318399996</v>
      </c>
      <c r="F962" s="98">
        <f>F960-F961</f>
        <v>689078.53414399922</v>
      </c>
    </row>
    <row r="963" spans="1:12" ht="16" thickBot="1" x14ac:dyDescent="0.4">
      <c r="A963" s="7" t="s">
        <v>334</v>
      </c>
      <c r="B963" s="24"/>
      <c r="C963" s="25"/>
      <c r="D963" s="25"/>
      <c r="E963" s="25"/>
      <c r="F963" s="25"/>
    </row>
    <row r="964" spans="1:12" x14ac:dyDescent="0.35">
      <c r="A964" s="41" t="s">
        <v>2</v>
      </c>
      <c r="B964" s="186">
        <v>1</v>
      </c>
      <c r="C964" s="99">
        <v>1</v>
      </c>
      <c r="D964" s="99">
        <v>1</v>
      </c>
      <c r="E964" s="99">
        <v>1</v>
      </c>
      <c r="F964" s="99">
        <v>1</v>
      </c>
    </row>
    <row r="965" spans="1:12" x14ac:dyDescent="0.35">
      <c r="A965" s="13" t="s">
        <v>3</v>
      </c>
      <c r="B965" s="100">
        <f>B961/B960</f>
        <v>0.74892531603544044</v>
      </c>
      <c r="C965" s="99">
        <f>C961/C960</f>
        <v>0.61987422029887729</v>
      </c>
      <c r="D965" s="99">
        <f>D961/D960</f>
        <v>0.36353183746497797</v>
      </c>
      <c r="E965" s="99">
        <f>E961/E960</f>
        <v>0.68196524148914517</v>
      </c>
      <c r="F965" s="99">
        <f>F961/F960</f>
        <v>0.88243765871944291</v>
      </c>
    </row>
    <row r="966" spans="1:12" x14ac:dyDescent="0.35">
      <c r="A966" s="47" t="s">
        <v>18</v>
      </c>
      <c r="B966" s="115">
        <f>B962/B960</f>
        <v>0.25107468396455951</v>
      </c>
      <c r="C966" s="116">
        <f>C962/C960</f>
        <v>0.38012577970112271</v>
      </c>
      <c r="D966" s="116">
        <f>D962/D960</f>
        <v>0.63646816253502203</v>
      </c>
      <c r="E966" s="116">
        <f>E962/E960</f>
        <v>0.31803475851085489</v>
      </c>
      <c r="F966" s="116">
        <f>F962/F960</f>
        <v>0.11756234128055712</v>
      </c>
    </row>
    <row r="968" spans="1:12" ht="15" thickBot="1" x14ac:dyDescent="0.4"/>
    <row r="969" spans="1:12" ht="18.5" thickBot="1" x14ac:dyDescent="0.45">
      <c r="A969" s="111" t="s">
        <v>292</v>
      </c>
      <c r="B969" s="112"/>
      <c r="C969" s="112"/>
      <c r="D969" s="112"/>
      <c r="E969" s="112"/>
      <c r="F969" s="112"/>
    </row>
    <row r="970" spans="1:12" ht="16" thickBot="1" x14ac:dyDescent="0.4">
      <c r="A970" s="40"/>
      <c r="B970" s="5" t="s">
        <v>0</v>
      </c>
      <c r="C970" s="6" t="s">
        <v>120</v>
      </c>
      <c r="D970" s="6" t="s">
        <v>121</v>
      </c>
      <c r="E970" s="6" t="s">
        <v>122</v>
      </c>
      <c r="F970" s="6" t="s">
        <v>123</v>
      </c>
    </row>
    <row r="971" spans="1:12" ht="16" thickBot="1" x14ac:dyDescent="0.4">
      <c r="A971" s="7" t="s">
        <v>126</v>
      </c>
      <c r="B971" s="24"/>
      <c r="C971" s="25"/>
      <c r="D971" s="25"/>
      <c r="E971" s="25"/>
      <c r="F971" s="25"/>
    </row>
    <row r="972" spans="1:12" x14ac:dyDescent="0.35">
      <c r="A972" s="41" t="s">
        <v>2</v>
      </c>
      <c r="B972" s="11">
        <v>10179792.863232</v>
      </c>
      <c r="C972" s="97">
        <v>3436368.8878080002</v>
      </c>
      <c r="D972" s="97">
        <v>500597.16198400001</v>
      </c>
      <c r="E972" s="97">
        <v>729895.20691199997</v>
      </c>
      <c r="F972" s="97">
        <v>5512931.3116159998</v>
      </c>
      <c r="H972" s="152"/>
      <c r="I972" s="97"/>
      <c r="J972" s="97"/>
      <c r="K972" s="97"/>
      <c r="L972" s="97"/>
    </row>
    <row r="973" spans="1:12" x14ac:dyDescent="0.35">
      <c r="A973" s="13" t="s">
        <v>3</v>
      </c>
      <c r="B973" s="11">
        <v>7805404.1845760001</v>
      </c>
      <c r="C973" s="97">
        <v>2083577.3972479999</v>
      </c>
      <c r="D973" s="97">
        <v>307627.62239999999</v>
      </c>
      <c r="E973" s="97">
        <v>534754.55795199994</v>
      </c>
      <c r="F973" s="97">
        <v>4879444.6069759997</v>
      </c>
    </row>
    <row r="974" spans="1:12" ht="15" thickBot="1" x14ac:dyDescent="0.4">
      <c r="A974" s="13" t="s">
        <v>18</v>
      </c>
      <c r="B974" s="11">
        <f>B972-B973</f>
        <v>2374388.6786559997</v>
      </c>
      <c r="C974" s="98">
        <f>C972-C973</f>
        <v>1352791.4905600003</v>
      </c>
      <c r="D974" s="98">
        <f t="shared" ref="D974:F974" si="159">D972-D973</f>
        <v>192969.53958400001</v>
      </c>
      <c r="E974" s="98">
        <f t="shared" si="159"/>
        <v>195140.64896000002</v>
      </c>
      <c r="F974" s="98">
        <f t="shared" si="159"/>
        <v>633486.70464000013</v>
      </c>
    </row>
    <row r="975" spans="1:12" ht="16" thickBot="1" x14ac:dyDescent="0.4">
      <c r="A975" s="7" t="s">
        <v>325</v>
      </c>
      <c r="B975" s="24"/>
      <c r="C975" s="25"/>
      <c r="D975" s="25"/>
      <c r="E975" s="25"/>
      <c r="F975" s="25"/>
    </row>
    <row r="976" spans="1:12" x14ac:dyDescent="0.35">
      <c r="A976" s="41" t="s">
        <v>2</v>
      </c>
      <c r="B976" s="186">
        <v>1</v>
      </c>
      <c r="C976" s="99">
        <v>1</v>
      </c>
      <c r="D976" s="99">
        <v>1</v>
      </c>
      <c r="E976" s="99">
        <v>1</v>
      </c>
      <c r="F976" s="99">
        <v>1</v>
      </c>
    </row>
    <row r="977" spans="1:6" x14ac:dyDescent="0.35">
      <c r="A977" s="13" t="s">
        <v>3</v>
      </c>
      <c r="B977" s="100">
        <f>B973/B972</f>
        <v>0.76675471588110966</v>
      </c>
      <c r="C977" s="99">
        <f>C973/C972</f>
        <v>0.60633112022413793</v>
      </c>
      <c r="D977" s="99">
        <f>D973/D972</f>
        <v>0.61452130727387611</v>
      </c>
      <c r="E977" s="99">
        <f>E973/E972</f>
        <v>0.73264566322391644</v>
      </c>
      <c r="F977" s="99">
        <f>F973/F972</f>
        <v>0.88509076771821649</v>
      </c>
    </row>
    <row r="978" spans="1:6" x14ac:dyDescent="0.35">
      <c r="A978" s="47" t="s">
        <v>18</v>
      </c>
      <c r="B978" s="115">
        <f>B974/B972</f>
        <v>0.23324528411889031</v>
      </c>
      <c r="C978" s="116">
        <f>C974/C972</f>
        <v>0.39366887977586201</v>
      </c>
      <c r="D978" s="116">
        <f>D974/D972</f>
        <v>0.38547869272612389</v>
      </c>
      <c r="E978" s="116">
        <f>E974/E972</f>
        <v>0.26735433677608356</v>
      </c>
      <c r="F978" s="116">
        <f>F974/F972</f>
        <v>0.11490923228178347</v>
      </c>
    </row>
    <row r="980" spans="1:6" ht="15" thickBot="1" x14ac:dyDescent="0.4"/>
    <row r="981" spans="1:6" ht="18.5" thickBot="1" x14ac:dyDescent="0.45">
      <c r="A981" s="111" t="s">
        <v>296</v>
      </c>
      <c r="B981" s="112"/>
      <c r="C981" s="112"/>
      <c r="D981" s="112"/>
      <c r="E981" s="112"/>
      <c r="F981" s="112"/>
    </row>
    <row r="982" spans="1:6" ht="16" thickBot="1" x14ac:dyDescent="0.4">
      <c r="A982" s="40"/>
      <c r="B982" s="5" t="s">
        <v>0</v>
      </c>
      <c r="C982" s="6" t="s">
        <v>120</v>
      </c>
      <c r="D982" s="6" t="s">
        <v>121</v>
      </c>
      <c r="E982" s="6" t="s">
        <v>122</v>
      </c>
      <c r="F982" s="6" t="s">
        <v>123</v>
      </c>
    </row>
    <row r="983" spans="1:6" ht="16" thickBot="1" x14ac:dyDescent="0.4">
      <c r="A983" s="7" t="s">
        <v>1</v>
      </c>
      <c r="B983" s="24"/>
      <c r="C983" s="25"/>
      <c r="D983" s="25"/>
      <c r="E983" s="25"/>
      <c r="F983" s="25"/>
    </row>
    <row r="984" spans="1:6" x14ac:dyDescent="0.35">
      <c r="A984" s="13" t="s">
        <v>293</v>
      </c>
      <c r="B984" s="11">
        <v>4825.15380859375</v>
      </c>
      <c r="C984" s="97">
        <v>290.09591674804688</v>
      </c>
      <c r="D984" s="97">
        <v>89.630538940429688</v>
      </c>
      <c r="E984" s="97">
        <v>1589.077880859375</v>
      </c>
      <c r="F984" s="97">
        <v>2856.349365234375</v>
      </c>
    </row>
    <row r="985" spans="1:6" x14ac:dyDescent="0.35">
      <c r="A985" s="13" t="s">
        <v>294</v>
      </c>
      <c r="B985" s="11">
        <v>15556.8388671875</v>
      </c>
      <c r="C985" s="97">
        <v>1207.271240234375</v>
      </c>
      <c r="D985" s="97">
        <v>1477.4420166015625</v>
      </c>
      <c r="E985" s="97">
        <v>3867.436279296875</v>
      </c>
      <c r="F985" s="97">
        <v>9004.689453125</v>
      </c>
    </row>
    <row r="986" spans="1:6" ht="15" thickBot="1" x14ac:dyDescent="0.4">
      <c r="A986" s="13" t="s">
        <v>295</v>
      </c>
      <c r="B986" s="11">
        <v>36642.53125</v>
      </c>
      <c r="C986" s="98">
        <v>2330.6328125</v>
      </c>
      <c r="D986" s="98">
        <v>3015.799560546875</v>
      </c>
      <c r="E986" s="98">
        <v>8507.833984375</v>
      </c>
      <c r="F986" s="98">
        <v>22788.263671875</v>
      </c>
    </row>
    <row r="987" spans="1:6" ht="16" thickBot="1" x14ac:dyDescent="0.4">
      <c r="A987" s="7" t="s">
        <v>286</v>
      </c>
      <c r="B987" s="24"/>
      <c r="C987" s="25"/>
      <c r="D987" s="25"/>
      <c r="E987" s="25"/>
      <c r="F987" s="25"/>
    </row>
    <row r="988" spans="1:6" x14ac:dyDescent="0.35">
      <c r="A988" s="13" t="s">
        <v>293</v>
      </c>
      <c r="B988" s="100">
        <f>B984/B$5</f>
        <v>8.4615417334402032E-2</v>
      </c>
      <c r="C988" s="99">
        <f t="shared" ref="C988:F988" si="160">C984/C$5</f>
        <v>7.5782630205863191E-2</v>
      </c>
      <c r="D988" s="99">
        <f t="shared" si="160"/>
        <v>1.9557721008642875E-2</v>
      </c>
      <c r="E988" s="99">
        <f t="shared" si="160"/>
        <v>0.1137953423464604</v>
      </c>
      <c r="F988" s="99">
        <f t="shared" si="160"/>
        <v>8.2435986040084702E-2</v>
      </c>
    </row>
    <row r="989" spans="1:6" x14ac:dyDescent="0.35">
      <c r="A989" s="13" t="s">
        <v>294</v>
      </c>
      <c r="B989" s="100">
        <f>B985/B$5</f>
        <v>0.27280962749967863</v>
      </c>
      <c r="C989" s="99">
        <f t="shared" ref="C989:F989" si="161">C985/C$5</f>
        <v>0.31537910282382986</v>
      </c>
      <c r="D989" s="99">
        <f t="shared" si="161"/>
        <v>0.32238340981464536</v>
      </c>
      <c r="E989" s="99">
        <f t="shared" si="161"/>
        <v>0.27695070248394899</v>
      </c>
      <c r="F989" s="99">
        <f t="shared" si="161"/>
        <v>0.25988083358710601</v>
      </c>
    </row>
    <row r="990" spans="1:6" x14ac:dyDescent="0.35">
      <c r="A990" s="47" t="s">
        <v>295</v>
      </c>
      <c r="B990" s="115">
        <f>B986/B$5</f>
        <v>0.64257497209425518</v>
      </c>
      <c r="C990" s="116">
        <f t="shared" ref="C990:F990" si="162">C986/C$5</f>
        <v>0.60883823031792994</v>
      </c>
      <c r="D990" s="116">
        <f t="shared" si="162"/>
        <v>0.65805881701062108</v>
      </c>
      <c r="E990" s="116">
        <f t="shared" si="162"/>
        <v>0.60925389028461319</v>
      </c>
      <c r="F990" s="116">
        <f t="shared" si="162"/>
        <v>0.65768319828002286</v>
      </c>
    </row>
    <row r="992" spans="1:6" ht="15" thickBot="1" x14ac:dyDescent="0.4"/>
    <row r="993" spans="1:6" ht="18.5" thickBot="1" x14ac:dyDescent="0.45">
      <c r="A993" s="111" t="s">
        <v>297</v>
      </c>
      <c r="B993" s="112"/>
      <c r="C993" s="112"/>
      <c r="D993" s="112"/>
      <c r="E993" s="112"/>
      <c r="F993" s="112"/>
    </row>
    <row r="994" spans="1:6" ht="16" thickBot="1" x14ac:dyDescent="0.4">
      <c r="A994" s="40"/>
      <c r="B994" s="5" t="s">
        <v>0</v>
      </c>
      <c r="C994" s="6" t="s">
        <v>120</v>
      </c>
      <c r="D994" s="6" t="s">
        <v>121</v>
      </c>
      <c r="E994" s="6" t="s">
        <v>122</v>
      </c>
      <c r="F994" s="6" t="s">
        <v>123</v>
      </c>
    </row>
    <row r="995" spans="1:6" ht="16" thickBot="1" x14ac:dyDescent="0.4">
      <c r="A995" s="7" t="s">
        <v>298</v>
      </c>
      <c r="B995" s="24"/>
      <c r="C995" s="25"/>
      <c r="D995" s="25"/>
      <c r="E995" s="25"/>
      <c r="F995" s="25"/>
    </row>
    <row r="996" spans="1:6" x14ac:dyDescent="0.35">
      <c r="A996" s="41" t="s">
        <v>2</v>
      </c>
      <c r="B996" s="11">
        <v>9475766.3539199997</v>
      </c>
      <c r="C996" s="97">
        <v>6320837.0995199997</v>
      </c>
      <c r="D996" s="97">
        <v>528899.37510399998</v>
      </c>
      <c r="E996" s="97">
        <v>352967.655424</v>
      </c>
      <c r="F996" s="97">
        <v>2273062.9447679999</v>
      </c>
    </row>
    <row r="997" spans="1:6" x14ac:dyDescent="0.35">
      <c r="A997" s="13" t="s">
        <v>3</v>
      </c>
      <c r="B997" s="11">
        <v>3218875.0888959998</v>
      </c>
      <c r="C997" s="97">
        <v>1172227.7519360001</v>
      </c>
      <c r="D997" s="97">
        <v>337697.07929600001</v>
      </c>
      <c r="E997" s="97">
        <v>200391.770112</v>
      </c>
      <c r="F997" s="97">
        <v>1508558.5039359999</v>
      </c>
    </row>
    <row r="998" spans="1:6" ht="15" thickBot="1" x14ac:dyDescent="0.4">
      <c r="A998" s="13" t="s">
        <v>18</v>
      </c>
      <c r="B998" s="11">
        <v>6256891.2650239998</v>
      </c>
      <c r="C998" s="98">
        <v>5148609.3475839999</v>
      </c>
      <c r="D998" s="98">
        <v>191202.29580799997</v>
      </c>
      <c r="E998" s="98">
        <v>152575.885312</v>
      </c>
      <c r="F998" s="98">
        <v>764504.44083199999</v>
      </c>
    </row>
    <row r="999" spans="1:6" ht="16" thickBot="1" x14ac:dyDescent="0.4">
      <c r="A999" s="7" t="s">
        <v>328</v>
      </c>
      <c r="B999" s="24"/>
      <c r="C999" s="25"/>
      <c r="D999" s="25"/>
      <c r="E999" s="25"/>
      <c r="F999" s="25"/>
    </row>
    <row r="1000" spans="1:6" x14ac:dyDescent="0.35">
      <c r="A1000" s="41" t="s">
        <v>2</v>
      </c>
      <c r="B1000" s="186">
        <v>1</v>
      </c>
      <c r="C1000" s="99">
        <v>1</v>
      </c>
      <c r="D1000" s="99">
        <v>1</v>
      </c>
      <c r="E1000" s="99">
        <v>1</v>
      </c>
      <c r="F1000" s="99">
        <v>1</v>
      </c>
    </row>
    <row r="1001" spans="1:6" x14ac:dyDescent="0.35">
      <c r="A1001" s="13" t="s">
        <v>3</v>
      </c>
      <c r="B1001" s="100">
        <f>B997/B996</f>
        <v>0.33969548938534072</v>
      </c>
      <c r="C1001" s="99">
        <f>C997/C996</f>
        <v>0.18545451076804659</v>
      </c>
      <c r="D1001" s="99">
        <f>D997/D996</f>
        <v>0.63849022175455783</v>
      </c>
      <c r="E1001" s="99">
        <f>E997/E996</f>
        <v>0.56773408847130979</v>
      </c>
      <c r="F1001" s="99">
        <f>F997/F996</f>
        <v>0.66366772086461989</v>
      </c>
    </row>
    <row r="1002" spans="1:6" x14ac:dyDescent="0.35">
      <c r="A1002" s="47" t="s">
        <v>18</v>
      </c>
      <c r="B1002" s="115">
        <f>B998/B996</f>
        <v>0.66030451061465933</v>
      </c>
      <c r="C1002" s="116">
        <f>C998/C996</f>
        <v>0.81454548923195347</v>
      </c>
      <c r="D1002" s="116">
        <f>D998/D996</f>
        <v>0.36150977824544217</v>
      </c>
      <c r="E1002" s="116">
        <f>E998/E996</f>
        <v>0.43226591152869021</v>
      </c>
      <c r="F1002" s="116">
        <f>F998/F996</f>
        <v>0.33633227913538011</v>
      </c>
    </row>
    <row r="1004" spans="1:6" ht="15" thickBot="1" x14ac:dyDescent="0.4"/>
    <row r="1005" spans="1:6" ht="18.5" thickBot="1" x14ac:dyDescent="0.45">
      <c r="A1005" s="111" t="s">
        <v>299</v>
      </c>
      <c r="B1005" s="112"/>
      <c r="C1005" s="112"/>
      <c r="D1005" s="112"/>
      <c r="E1005" s="112"/>
      <c r="F1005" s="112"/>
    </row>
    <row r="1006" spans="1:6" ht="16" thickBot="1" x14ac:dyDescent="0.4">
      <c r="A1006" s="40"/>
      <c r="B1006" s="5" t="s">
        <v>0</v>
      </c>
      <c r="C1006" s="6" t="s">
        <v>120</v>
      </c>
      <c r="D1006" s="6" t="s">
        <v>121</v>
      </c>
      <c r="E1006" s="6" t="s">
        <v>122</v>
      </c>
      <c r="F1006" s="6" t="s">
        <v>123</v>
      </c>
    </row>
    <row r="1007" spans="1:6" ht="16" thickBot="1" x14ac:dyDescent="0.4">
      <c r="A1007" s="7" t="s">
        <v>1</v>
      </c>
      <c r="B1007" s="24"/>
      <c r="C1007" s="25"/>
      <c r="D1007" s="25"/>
      <c r="E1007" s="25"/>
      <c r="F1007" s="25"/>
    </row>
    <row r="1008" spans="1:6" x14ac:dyDescent="0.35">
      <c r="A1008" s="13" t="s">
        <v>300</v>
      </c>
      <c r="B1008" s="96">
        <v>14509.330078125</v>
      </c>
      <c r="C1008" s="1">
        <v>1364.3720703125</v>
      </c>
      <c r="D1008" s="1">
        <v>1307.73486328125</v>
      </c>
      <c r="E1008" s="1">
        <v>3623.26611328125</v>
      </c>
      <c r="F1008" s="1">
        <v>8213.95703125</v>
      </c>
    </row>
    <row r="1009" spans="1:6" x14ac:dyDescent="0.35">
      <c r="A1009" s="13" t="s">
        <v>301</v>
      </c>
      <c r="B1009" s="96">
        <v>7009.783203125</v>
      </c>
      <c r="C1009" s="1">
        <v>750.314208984375</v>
      </c>
      <c r="D1009" s="1">
        <v>419.19671630859375</v>
      </c>
      <c r="E1009" s="1">
        <v>1459.8936767578125</v>
      </c>
      <c r="F1009" s="1">
        <v>4380.37841796875</v>
      </c>
    </row>
    <row r="1010" spans="1:6" x14ac:dyDescent="0.35">
      <c r="A1010" s="13" t="s">
        <v>302</v>
      </c>
      <c r="B1010" s="96">
        <v>27582.359375</v>
      </c>
      <c r="C1010" s="1">
        <v>2280.70751953125</v>
      </c>
      <c r="D1010" s="1">
        <v>2237.040283203125</v>
      </c>
      <c r="E1010" s="1">
        <v>6477.037109375</v>
      </c>
      <c r="F1010" s="1">
        <v>16587.57421875</v>
      </c>
    </row>
    <row r="1011" spans="1:6" x14ac:dyDescent="0.35">
      <c r="A1011" s="13" t="s">
        <v>303</v>
      </c>
      <c r="B1011" s="96">
        <v>15553.8515625</v>
      </c>
      <c r="C1011" s="1">
        <v>1360.606689453125</v>
      </c>
      <c r="D1011" s="1">
        <v>1577.8353271484375</v>
      </c>
      <c r="E1011" s="1">
        <v>3910.494140625</v>
      </c>
      <c r="F1011" s="1">
        <v>8704.916015625</v>
      </c>
    </row>
    <row r="1012" spans="1:6" x14ac:dyDescent="0.35">
      <c r="A1012" s="13" t="s">
        <v>304</v>
      </c>
      <c r="B1012" s="96">
        <v>3378.44775390625</v>
      </c>
      <c r="C1012" s="1">
        <v>532.83807373046875</v>
      </c>
      <c r="D1012" s="1">
        <v>282.23077392578125</v>
      </c>
      <c r="E1012" s="1">
        <v>1118.78369140625</v>
      </c>
      <c r="F1012" s="1">
        <v>1444.59521484375</v>
      </c>
    </row>
    <row r="1013" spans="1:6" x14ac:dyDescent="0.35">
      <c r="A1013" s="13" t="s">
        <v>305</v>
      </c>
      <c r="B1013" s="96">
        <v>3390.06103515625</v>
      </c>
      <c r="C1013" s="1">
        <v>485.55072021484375</v>
      </c>
      <c r="D1013" s="1">
        <v>168.69911193847656</v>
      </c>
      <c r="E1013" s="1">
        <v>726.16290283203125</v>
      </c>
      <c r="F1013" s="1">
        <v>2009.648193359375</v>
      </c>
    </row>
    <row r="1014" spans="1:6" x14ac:dyDescent="0.35">
      <c r="A1014" s="13" t="s">
        <v>306</v>
      </c>
      <c r="B1014" s="96">
        <v>3925.305419921875</v>
      </c>
      <c r="C1014" s="1">
        <v>498.21115112304688</v>
      </c>
      <c r="D1014" s="1">
        <v>199.52635192871094</v>
      </c>
      <c r="E1014" s="1">
        <v>1792.4510498046875</v>
      </c>
      <c r="F1014" s="1">
        <v>1435.11669921875</v>
      </c>
    </row>
    <row r="1015" spans="1:6" x14ac:dyDescent="0.35">
      <c r="A1015" s="13" t="s">
        <v>307</v>
      </c>
      <c r="B1015" s="96">
        <v>3819.134765625</v>
      </c>
      <c r="C1015" s="1">
        <v>561.646240234375</v>
      </c>
      <c r="D1015" s="1">
        <v>265.35244750976563</v>
      </c>
      <c r="E1015" s="1">
        <v>1467.7041015625</v>
      </c>
      <c r="F1015" s="1">
        <v>1524.431884765625</v>
      </c>
    </row>
    <row r="1016" spans="1:6" ht="15" thickBot="1" x14ac:dyDescent="0.4">
      <c r="A1016" s="13" t="s">
        <v>308</v>
      </c>
      <c r="B1016" s="96">
        <v>3158.55322265625</v>
      </c>
      <c r="C1016" s="1">
        <v>465.38790893554688</v>
      </c>
      <c r="D1016" s="1">
        <v>764.72021484375</v>
      </c>
      <c r="E1016" s="1">
        <v>442.03915405273438</v>
      </c>
      <c r="F1016" s="1">
        <v>1486.4061279296875</v>
      </c>
    </row>
    <row r="1017" spans="1:6" ht="16" thickBot="1" x14ac:dyDescent="0.4">
      <c r="A1017" s="164" t="s">
        <v>286</v>
      </c>
      <c r="B1017" s="24"/>
      <c r="C1017" s="25"/>
      <c r="D1017" s="25"/>
      <c r="E1017" s="25"/>
      <c r="F1017" s="25"/>
    </row>
    <row r="1018" spans="1:6" x14ac:dyDescent="0.35">
      <c r="A1018" s="13" t="s">
        <v>300</v>
      </c>
      <c r="B1018" s="100">
        <f>B1008/B$5</f>
        <v>0.25444018336090002</v>
      </c>
      <c r="C1018" s="99">
        <f t="shared" ref="C1018:F1018" si="163">C1008/C$5</f>
        <v>0.35641902590963059</v>
      </c>
      <c r="D1018" s="99">
        <f t="shared" si="163"/>
        <v>0.28535267010197235</v>
      </c>
      <c r="E1018" s="99">
        <f t="shared" si="163"/>
        <v>0.25946545020826206</v>
      </c>
      <c r="F1018" s="99">
        <f t="shared" si="163"/>
        <v>0.23705981327197337</v>
      </c>
    </row>
    <row r="1019" spans="1:6" x14ac:dyDescent="0.35">
      <c r="A1019" s="13" t="s">
        <v>301</v>
      </c>
      <c r="B1019" s="100">
        <f t="shared" ref="B1019:B1025" si="164">B1009/B$5</f>
        <v>0.12292576665633125</v>
      </c>
      <c r="C1019" s="99">
        <f t="shared" ref="C1019:F1019" si="165">C1009/C$5</f>
        <v>0.1960068410306243</v>
      </c>
      <c r="D1019" s="99">
        <f t="shared" si="165"/>
        <v>9.1470301553710456E-2</v>
      </c>
      <c r="E1019" s="99">
        <f t="shared" si="165"/>
        <v>0.10454434155627744</v>
      </c>
      <c r="F1019" s="99">
        <f t="shared" si="165"/>
        <v>0.12642039468597371</v>
      </c>
    </row>
    <row r="1020" spans="1:6" x14ac:dyDescent="0.35">
      <c r="A1020" s="13" t="s">
        <v>302</v>
      </c>
      <c r="B1020" s="100">
        <f t="shared" si="164"/>
        <v>0.48369294372053906</v>
      </c>
      <c r="C1020" s="99">
        <f t="shared" ref="C1020:F1020" si="166">C1010/C$5</f>
        <v>0.59579609564267288</v>
      </c>
      <c r="D1020" s="99">
        <f t="shared" si="166"/>
        <v>0.48813061107509637</v>
      </c>
      <c r="E1020" s="99">
        <f t="shared" si="166"/>
        <v>0.4638266406763244</v>
      </c>
      <c r="F1020" s="99">
        <f t="shared" si="166"/>
        <v>0.47872751610114828</v>
      </c>
    </row>
    <row r="1021" spans="1:6" x14ac:dyDescent="0.35">
      <c r="A1021" s="13" t="s">
        <v>303</v>
      </c>
      <c r="B1021" s="100">
        <f t="shared" si="164"/>
        <v>0.27275724118353928</v>
      </c>
      <c r="C1021" s="99">
        <f t="shared" ref="C1021:F1021" si="167">C1011/C$5</f>
        <v>0.35543538412504772</v>
      </c>
      <c r="D1021" s="99">
        <f t="shared" si="167"/>
        <v>0.3442896081039894</v>
      </c>
      <c r="E1021" s="99">
        <f t="shared" si="167"/>
        <v>0.28003411590852612</v>
      </c>
      <c r="F1021" s="99">
        <f t="shared" si="167"/>
        <v>0.25122918921554627</v>
      </c>
    </row>
    <row r="1022" spans="1:6" x14ac:dyDescent="0.35">
      <c r="A1022" s="13" t="s">
        <v>304</v>
      </c>
      <c r="B1022" s="100">
        <f t="shared" si="164"/>
        <v>5.924552417999801E-2</v>
      </c>
      <c r="C1022" s="99">
        <f t="shared" ref="C1022:F1022" si="168">C1012/C$5</f>
        <v>0.13919489510150937</v>
      </c>
      <c r="D1022" s="99">
        <f t="shared" si="168"/>
        <v>6.1583817321040062E-2</v>
      </c>
      <c r="E1022" s="99">
        <f t="shared" si="168"/>
        <v>8.011713881912462E-2</v>
      </c>
      <c r="F1022" s="99">
        <f t="shared" si="168"/>
        <v>4.1691899602295676E-2</v>
      </c>
    </row>
    <row r="1023" spans="1:6" x14ac:dyDescent="0.35">
      <c r="A1023" s="13" t="s">
        <v>305</v>
      </c>
      <c r="B1023" s="100">
        <f t="shared" si="164"/>
        <v>5.9449178338719419E-2</v>
      </c>
      <c r="C1023" s="99">
        <f t="shared" ref="C1023:F1023" si="169">C1013/C$5</f>
        <v>0.12684187729601948</v>
      </c>
      <c r="D1023" s="99">
        <f t="shared" si="169"/>
        <v>3.6810781288410734E-2</v>
      </c>
      <c r="E1023" s="99">
        <f t="shared" si="169"/>
        <v>5.2001199640625488E-2</v>
      </c>
      <c r="F1023" s="99">
        <f t="shared" si="169"/>
        <v>5.7999673439688357E-2</v>
      </c>
    </row>
    <row r="1024" spans="1:6" x14ac:dyDescent="0.35">
      <c r="A1024" s="13" t="s">
        <v>306</v>
      </c>
      <c r="B1024" s="100">
        <f t="shared" si="164"/>
        <v>6.883539249673773E-2</v>
      </c>
      <c r="C1024" s="99">
        <f t="shared" ref="C1024:F1024" si="170">C1014/C$5</f>
        <v>0.13014919979996403</v>
      </c>
      <c r="D1024" s="99">
        <f t="shared" si="170"/>
        <v>4.3537401102625953E-2</v>
      </c>
      <c r="E1024" s="99">
        <f t="shared" si="170"/>
        <v>0.12835908378605596</v>
      </c>
      <c r="F1024" s="99">
        <f t="shared" si="170"/>
        <v>4.1418343856190677E-2</v>
      </c>
    </row>
    <row r="1025" spans="1:6" x14ac:dyDescent="0.35">
      <c r="A1025" s="13" t="s">
        <v>307</v>
      </c>
      <c r="B1025" s="100">
        <f t="shared" si="164"/>
        <v>6.697355045431487E-2</v>
      </c>
      <c r="C1025" s="99">
        <f t="shared" ref="C1025:F1025" si="171">C1015/C$5</f>
        <v>0.14672053921793646</v>
      </c>
      <c r="D1025" s="99">
        <f t="shared" si="171"/>
        <v>5.790090295904305E-2</v>
      </c>
      <c r="E1025" s="99">
        <f t="shared" si="171"/>
        <v>0.10510365332773074</v>
      </c>
      <c r="F1025" s="99">
        <f t="shared" si="171"/>
        <v>4.3996034624177532E-2</v>
      </c>
    </row>
    <row r="1026" spans="1:6" x14ac:dyDescent="0.35">
      <c r="A1026" s="47" t="s">
        <v>308</v>
      </c>
      <c r="B1026" s="115">
        <f>B1016/B$5</f>
        <v>5.5389384403037381E-2</v>
      </c>
      <c r="C1026" s="116">
        <f t="shared" ref="C1026:F1026" si="172">C1016/C$5</f>
        <v>0.12157468536785233</v>
      </c>
      <c r="D1026" s="116">
        <f t="shared" si="172"/>
        <v>0.16686482964833774</v>
      </c>
      <c r="E1026" s="116">
        <f t="shared" si="172"/>
        <v>3.1654834210370658E-2</v>
      </c>
      <c r="F1026" s="116">
        <f t="shared" si="172"/>
        <v>4.2898588073050276E-2</v>
      </c>
    </row>
  </sheetData>
  <sheetProtection sheet="1" objects="1" scenarios="1"/>
  <protectedRanges>
    <protectedRange algorithmName="SHA-512" hashValue="iQgqHlqr5JMQ90bRaFrad9+b4rTJ5AjmOBVy673BGsyxZnQSGcvyhGvRclQIFPruw0ySdbFZcrSVhA9Xwo/vDg==" saltValue="pEv6EAyKyKbduexuekgmdQ==" spinCount="100000" sqref="A713:A738 A685:A710 A97:F109 A111:F121 A125:F143 A147:F155 A159:F173 C263:F269 C271:F275 A263:B275 A301:F311 A3:F18 A277:F299 C343:F345 A351:F352 A348:A350 A354:F363 A365:F380 A382:F393 A421:F457 A473:F493 A663:A679 A495:F503 B713:F741 A712:F712 A645:F662 B685:F711 A683:F684 B663:F681 A740:A741 A743:F744 A756:F810 A826:F844 A946:F956 H972:L972 A1006:F1016 A812:F824 A505:F621 A411:F419 A397:F409 A753:F754 B745:F752 A623:F624 A625:A632 C625:F632 A633:F643 A313:F325 A327:F337 A340:F342 A343:A345 A346:F347 A880:F881 A29:F47 A81:F95 A177:F189 A211:F231 A233:F243 A245:F261 A1018:F1048576 B1017:F1017 A21:F27 B19:F20 A884:F889 B882:F883 A892:F898 B890:F891 A395:F395 B394:F394 A910:F920 A934:F944 A193:F209 A846:F878 A907:F908 B900:F906 A49:F79 A982:F992 A459:F471 A922:F932 A958:F968 A970:F980 A994:F1004" name="Range1"/>
    <protectedRange algorithmName="SHA-512" hashValue="iQgqHlqr5JMQ90bRaFrad9+b4rTJ5AjmOBVy673BGsyxZnQSGcvyhGvRclQIFPruw0ySdbFZcrSVhA9Xwo/vDg==" saltValue="pEv6EAyKyKbduexuekgmdQ==" spinCount="100000" sqref="A28:F28 A48:F48 A80:F80 A2:F2 A96:F96 A110:F110 A122:F124 A144:F146 A158:F158 A174:F176 A156:F156 A190:F192 A210:F210 A232:F232 A244:F244 A262:F262 A276:F276 A312:F312 A300:F300 A326:F326 A339:F339 A353:F353 A364:F364 A381:F381 A396:F396 A420:F420 A410:F410 A458:F458 A472:F472 A504:F504 A494:F494 A622:F622 A644:F644 A682:F682 A742:F742 A755:F755 A811:F811 A825:F825 A845:F845 A879:F879 A921:F921 A945:F945 A969:F969 A981:F981 A993:F993 A1005:F1005 A957:F957 A909:F909 A933:F933 A899:F899" name="Range1_1"/>
    <protectedRange algorithmName="SHA-512" hashValue="iQgqHlqr5JMQ90bRaFrad9+b4rTJ5AjmOBVy673BGsyxZnQSGcvyhGvRclQIFPruw0ySdbFZcrSVhA9Xwo/vDg==" saltValue="pEv6EAyKyKbduexuekgmdQ==" spinCount="100000" sqref="A745:A752" name="Range1_4_2"/>
    <protectedRange algorithmName="SHA-512" hashValue="iQgqHlqr5JMQ90bRaFrad9+b4rTJ5AjmOBVy673BGsyxZnQSGcvyhGvRclQIFPruw0ySdbFZcrSVhA9Xwo/vDg==" saltValue="pEv6EAyKyKbduexuekgmdQ==" spinCount="100000" sqref="A1017" name="Range1_15"/>
    <protectedRange algorithmName="SHA-512" hashValue="iQgqHlqr5JMQ90bRaFrad9+b4rTJ5AjmOBVy673BGsyxZnQSGcvyhGvRclQIFPruw0ySdbFZcrSVhA9Xwo/vDg==" saltValue="pEv6EAyKyKbduexuekgmdQ==" spinCount="100000" sqref="A19:A20" name="Range1_15_1"/>
    <protectedRange algorithmName="SHA-512" hashValue="iQgqHlqr5JMQ90bRaFrad9+b4rTJ5AjmOBVy673BGsyxZnQSGcvyhGvRclQIFPruw0ySdbFZcrSVhA9Xwo/vDg==" saltValue="pEv6EAyKyKbduexuekgmdQ==" spinCount="100000" sqref="A882:A883" name="Range1_15_2"/>
    <protectedRange algorithmName="SHA-512" hashValue="iQgqHlqr5JMQ90bRaFrad9+b4rTJ5AjmOBVy673BGsyxZnQSGcvyhGvRclQIFPruw0ySdbFZcrSVhA9Xwo/vDg==" saltValue="pEv6EAyKyKbduexuekgmdQ==" spinCount="100000" sqref="A890:A891" name="Range1_15_3"/>
    <protectedRange algorithmName="SHA-512" hashValue="iQgqHlqr5JMQ90bRaFrad9+b4rTJ5AjmOBVy673BGsyxZnQSGcvyhGvRclQIFPruw0ySdbFZcrSVhA9Xwo/vDg==" saltValue="pEv6EAyKyKbduexuekgmdQ==" spinCount="100000" sqref="A394" name="Range1_15_4"/>
    <protectedRange algorithmName="SHA-512" hashValue="iQgqHlqr5JMQ90bRaFrad9+b4rTJ5AjmOBVy673BGsyxZnQSGcvyhGvRclQIFPruw0ySdbFZcrSVhA9Xwo/vDg==" saltValue="pEv6EAyKyKbduexuekgmdQ==" spinCount="100000" sqref="A900:A906" name="Range1_15_5"/>
  </protectedRanges>
  <mergeCells count="35">
    <mergeCell ref="A622:F622"/>
    <mergeCell ref="A644:F644"/>
    <mergeCell ref="A682:F682"/>
    <mergeCell ref="A742:F742"/>
    <mergeCell ref="A755:F755"/>
    <mergeCell ref="A420:F420"/>
    <mergeCell ref="A410:F410"/>
    <mergeCell ref="A458:F458"/>
    <mergeCell ref="A472:F472"/>
    <mergeCell ref="A504:F504"/>
    <mergeCell ref="A494:F494"/>
    <mergeCell ref="A396:F396"/>
    <mergeCell ref="A232:F232"/>
    <mergeCell ref="A244:F244"/>
    <mergeCell ref="A262:F262"/>
    <mergeCell ref="A276:F276"/>
    <mergeCell ref="A312:F312"/>
    <mergeCell ref="A300:F300"/>
    <mergeCell ref="A326:F326"/>
    <mergeCell ref="A339:F339"/>
    <mergeCell ref="A353:F353"/>
    <mergeCell ref="A364:F364"/>
    <mergeCell ref="A381:F381"/>
    <mergeCell ref="A210:F210"/>
    <mergeCell ref="A28:F28"/>
    <mergeCell ref="A48:F48"/>
    <mergeCell ref="A80:F80"/>
    <mergeCell ref="A2:F2"/>
    <mergeCell ref="A96:F96"/>
    <mergeCell ref="A110:F110"/>
    <mergeCell ref="A124:F124"/>
    <mergeCell ref="A146:F146"/>
    <mergeCell ref="A158:F158"/>
    <mergeCell ref="A176:F176"/>
    <mergeCell ref="A192:F19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ABOUT THIS DATA</vt:lpstr>
      <vt:lpstr>2. BIS 2019-2021 SIZE CLASS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Kahn</dc:creator>
  <cp:lastModifiedBy>Amy Kahn</cp:lastModifiedBy>
  <dcterms:created xsi:type="dcterms:W3CDTF">2023-12-13T08:26:56Z</dcterms:created>
  <dcterms:modified xsi:type="dcterms:W3CDTF">2024-03-06T15:45:26Z</dcterms:modified>
</cp:coreProperties>
</file>