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srcacza-my.sharepoint.com/personal/akahn_hsrc_ac_za/Documents/Documents/BIS/BIS 2019-2021/Reports/Main report/"/>
    </mc:Choice>
  </mc:AlternateContent>
  <xr:revisionPtr revIDLastSave="5" documentId="8_{E4384BF1-0468-42BA-B315-CF2629E50717}" xr6:coauthVersionLast="47" xr6:coauthVersionMax="47" xr10:uidLastSave="{EAD272A6-8834-479D-9D46-81ACFCA60211}"/>
  <bookViews>
    <workbookView xWindow="-110" yWindow="-110" windowWidth="19420" windowHeight="10300" xr2:uid="{643F5F5F-739F-4BDA-945B-C0BDB24CA573}"/>
  </bookViews>
  <sheets>
    <sheet name="ABOUT THIS DATA" sheetId="8" r:id="rId1"/>
    <sheet name="Section 1" sheetId="1" r:id="rId2"/>
    <sheet name="Section 2" sheetId="3" r:id="rId3"/>
    <sheet name="Section 3" sheetId="4" r:id="rId4"/>
    <sheet name="Section 4" sheetId="5" r:id="rId5"/>
    <sheet name="Section 5" sheetId="6" r:id="rId6"/>
    <sheet name="Section 6" sheetId="7" r:id="rId7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6" i="7" l="1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E236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188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47" i="7"/>
  <c r="E147" i="7"/>
  <c r="E107" i="7"/>
  <c r="D83" i="7" l="1"/>
  <c r="E83" i="7"/>
  <c r="F83" i="7"/>
  <c r="G83" i="7"/>
  <c r="H83" i="7"/>
  <c r="I83" i="7"/>
  <c r="C83" i="7"/>
  <c r="D34" i="7" l="1"/>
  <c r="D90" i="7"/>
  <c r="F93" i="7"/>
  <c r="I90" i="7"/>
  <c r="D21" i="1" l="1"/>
  <c r="D20" i="1"/>
  <c r="C14" i="1" l="1"/>
  <c r="D16" i="1" l="1"/>
  <c r="C48" i="6"/>
  <c r="C9" i="6"/>
  <c r="D32" i="5"/>
  <c r="C12" i="7"/>
  <c r="C13" i="7"/>
  <c r="C14" i="7"/>
  <c r="C15" i="7"/>
  <c r="C16" i="7"/>
  <c r="C17" i="7"/>
  <c r="D33" i="7"/>
  <c r="G32" i="7"/>
  <c r="C52" i="6"/>
  <c r="D48" i="6" l="1"/>
  <c r="C51" i="6"/>
  <c r="C50" i="6"/>
  <c r="C49" i="6"/>
  <c r="C32" i="6"/>
  <c r="C28" i="6"/>
  <c r="E32" i="5"/>
  <c r="E33" i="5"/>
  <c r="G23" i="4" l="1"/>
  <c r="F23" i="4"/>
  <c r="C23" i="4"/>
  <c r="E102" i="3"/>
  <c r="E71" i="3" l="1"/>
  <c r="D72" i="3"/>
  <c r="D71" i="3"/>
  <c r="C47" i="1"/>
  <c r="C39" i="1"/>
  <c r="C40" i="1"/>
  <c r="C41" i="1"/>
  <c r="C42" i="1"/>
  <c r="C43" i="1"/>
  <c r="C44" i="1"/>
  <c r="C45" i="1"/>
  <c r="D47" i="1"/>
  <c r="C32" i="4" l="1"/>
  <c r="C62" i="4" l="1"/>
  <c r="C15" i="4" l="1"/>
  <c r="D15" i="4" l="1"/>
  <c r="C59" i="4"/>
  <c r="C48" i="4"/>
  <c r="C47" i="4"/>
  <c r="C46" i="4"/>
  <c r="C45" i="4"/>
  <c r="C44" i="4"/>
  <c r="D11" i="3"/>
  <c r="C16" i="1"/>
  <c r="D15" i="1"/>
  <c r="D17" i="1"/>
  <c r="E246" i="7"/>
  <c r="J255" i="7"/>
  <c r="J254" i="7"/>
  <c r="J253" i="7"/>
  <c r="J252" i="7"/>
  <c r="J251" i="7"/>
  <c r="J250" i="7"/>
  <c r="J249" i="7"/>
  <c r="J248" i="7"/>
  <c r="J247" i="7"/>
  <c r="J246" i="7"/>
  <c r="J245" i="7"/>
  <c r="J244" i="7"/>
  <c r="J243" i="7"/>
  <c r="J242" i="7"/>
  <c r="J241" i="7"/>
  <c r="J240" i="7"/>
  <c r="J239" i="7"/>
  <c r="J238" i="7"/>
  <c r="J237" i="7"/>
  <c r="J236" i="7"/>
  <c r="I255" i="7"/>
  <c r="I254" i="7"/>
  <c r="I253" i="7"/>
  <c r="I252" i="7"/>
  <c r="I251" i="7"/>
  <c r="I250" i="7"/>
  <c r="I249" i="7"/>
  <c r="I248" i="7"/>
  <c r="I247" i="7"/>
  <c r="I246" i="7"/>
  <c r="I245" i="7"/>
  <c r="I244" i="7"/>
  <c r="I243" i="7"/>
  <c r="I242" i="7"/>
  <c r="I241" i="7"/>
  <c r="I240" i="7"/>
  <c r="I239" i="7"/>
  <c r="I238" i="7"/>
  <c r="I237" i="7"/>
  <c r="H255" i="7"/>
  <c r="H254" i="7"/>
  <c r="H253" i="7"/>
  <c r="H252" i="7"/>
  <c r="H251" i="7"/>
  <c r="H250" i="7"/>
  <c r="H249" i="7"/>
  <c r="H248" i="7"/>
  <c r="H247" i="7"/>
  <c r="H246" i="7"/>
  <c r="H245" i="7"/>
  <c r="H244" i="7"/>
  <c r="H243" i="7"/>
  <c r="H242" i="7"/>
  <c r="H241" i="7"/>
  <c r="H240" i="7"/>
  <c r="H239" i="7"/>
  <c r="H238" i="7"/>
  <c r="H237" i="7"/>
  <c r="H236" i="7"/>
  <c r="G255" i="7"/>
  <c r="G254" i="7"/>
  <c r="G253" i="7"/>
  <c r="G252" i="7"/>
  <c r="G251" i="7"/>
  <c r="G250" i="7"/>
  <c r="G249" i="7"/>
  <c r="G248" i="7"/>
  <c r="G247" i="7"/>
  <c r="G246" i="7"/>
  <c r="G245" i="7"/>
  <c r="G244" i="7"/>
  <c r="G243" i="7"/>
  <c r="G242" i="7"/>
  <c r="G241" i="7"/>
  <c r="G240" i="7"/>
  <c r="G239" i="7"/>
  <c r="G238" i="7"/>
  <c r="G237" i="7"/>
  <c r="G23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E255" i="7"/>
  <c r="E254" i="7"/>
  <c r="E253" i="7"/>
  <c r="E252" i="7"/>
  <c r="E251" i="7"/>
  <c r="E250" i="7"/>
  <c r="E249" i="7"/>
  <c r="E248" i="7"/>
  <c r="E247" i="7"/>
  <c r="E245" i="7"/>
  <c r="E244" i="7"/>
  <c r="E243" i="7"/>
  <c r="E242" i="7"/>
  <c r="E241" i="7"/>
  <c r="E240" i="7"/>
  <c r="E239" i="7"/>
  <c r="E238" i="7"/>
  <c r="E237" i="7"/>
  <c r="J209" i="7"/>
  <c r="J208" i="7"/>
  <c r="J207" i="7"/>
  <c r="J206" i="7"/>
  <c r="J205" i="7"/>
  <c r="J204" i="7"/>
  <c r="J203" i="7"/>
  <c r="J202" i="7"/>
  <c r="J201" i="7"/>
  <c r="J200" i="7"/>
  <c r="J199" i="7"/>
  <c r="J198" i="7"/>
  <c r="J197" i="7"/>
  <c r="J196" i="7"/>
  <c r="J195" i="7"/>
  <c r="J194" i="7"/>
  <c r="J193" i="7"/>
  <c r="J192" i="7"/>
  <c r="J191" i="7"/>
  <c r="J190" i="7"/>
  <c r="J189" i="7"/>
  <c r="J188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H209" i="7"/>
  <c r="H208" i="7"/>
  <c r="H207" i="7"/>
  <c r="H206" i="7"/>
  <c r="H205" i="7"/>
  <c r="H204" i="7"/>
  <c r="H203" i="7"/>
  <c r="H202" i="7"/>
  <c r="H201" i="7"/>
  <c r="H200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G209" i="7"/>
  <c r="G208" i="7"/>
  <c r="G207" i="7"/>
  <c r="G206" i="7"/>
  <c r="G205" i="7"/>
  <c r="G204" i="7"/>
  <c r="G203" i="7"/>
  <c r="G202" i="7"/>
  <c r="G201" i="7"/>
  <c r="G200" i="7"/>
  <c r="G199" i="7"/>
  <c r="G198" i="7"/>
  <c r="G197" i="7"/>
  <c r="G196" i="7"/>
  <c r="G195" i="7"/>
  <c r="G194" i="7"/>
  <c r="G193" i="7"/>
  <c r="G192" i="7"/>
  <c r="G191" i="7"/>
  <c r="G190" i="7"/>
  <c r="G189" i="7"/>
  <c r="G188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J159" i="7"/>
  <c r="J158" i="7"/>
  <c r="J157" i="7"/>
  <c r="J156" i="7"/>
  <c r="J155" i="7"/>
  <c r="J154" i="7"/>
  <c r="J153" i="7"/>
  <c r="J152" i="7"/>
  <c r="J151" i="7"/>
  <c r="J150" i="7"/>
  <c r="J149" i="7"/>
  <c r="J148" i="7"/>
  <c r="J147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I127" i="7"/>
  <c r="I126" i="7"/>
  <c r="I125" i="7"/>
  <c r="I124" i="7"/>
  <c r="I123" i="7"/>
  <c r="I122" i="7"/>
  <c r="I121" i="7"/>
  <c r="H127" i="7"/>
  <c r="H126" i="7"/>
  <c r="H125" i="7"/>
  <c r="H124" i="7"/>
  <c r="H123" i="7"/>
  <c r="H122" i="7"/>
  <c r="H121" i="7"/>
  <c r="G127" i="7"/>
  <c r="G126" i="7"/>
  <c r="G125" i="7"/>
  <c r="G124" i="7"/>
  <c r="G123" i="7"/>
  <c r="G122" i="7"/>
  <c r="G121" i="7"/>
  <c r="F127" i="7"/>
  <c r="F126" i="7"/>
  <c r="F125" i="7"/>
  <c r="F124" i="7"/>
  <c r="F123" i="7"/>
  <c r="F122" i="7"/>
  <c r="F121" i="7"/>
  <c r="E127" i="7"/>
  <c r="E126" i="7"/>
  <c r="E125" i="7"/>
  <c r="E124" i="7"/>
  <c r="E123" i="7"/>
  <c r="E122" i="7"/>
  <c r="E121" i="7"/>
  <c r="D127" i="7"/>
  <c r="D126" i="7"/>
  <c r="D125" i="7"/>
  <c r="D124" i="7"/>
  <c r="D123" i="7"/>
  <c r="D122" i="7"/>
  <c r="D121" i="7"/>
  <c r="C122" i="7"/>
  <c r="C123" i="7"/>
  <c r="C124" i="7"/>
  <c r="C125" i="7"/>
  <c r="C126" i="7"/>
  <c r="C127" i="7"/>
  <c r="C121" i="7"/>
  <c r="I108" i="7"/>
  <c r="I107" i="7"/>
  <c r="I106" i="7"/>
  <c r="I105" i="7"/>
  <c r="H108" i="7"/>
  <c r="H107" i="7"/>
  <c r="H106" i="7"/>
  <c r="H105" i="7"/>
  <c r="G108" i="7"/>
  <c r="G107" i="7"/>
  <c r="G106" i="7"/>
  <c r="G105" i="7"/>
  <c r="F108" i="7"/>
  <c r="F107" i="7"/>
  <c r="F106" i="7"/>
  <c r="F105" i="7"/>
  <c r="E108" i="7"/>
  <c r="E106" i="7"/>
  <c r="E105" i="7"/>
  <c r="D108" i="7"/>
  <c r="D107" i="7"/>
  <c r="D106" i="7"/>
  <c r="D105" i="7"/>
  <c r="C106" i="7"/>
  <c r="C107" i="7"/>
  <c r="C108" i="7"/>
  <c r="C105" i="7"/>
  <c r="I94" i="7"/>
  <c r="I93" i="7"/>
  <c r="I92" i="7"/>
  <c r="I91" i="7"/>
  <c r="H94" i="7"/>
  <c r="H93" i="7"/>
  <c r="H92" i="7"/>
  <c r="H91" i="7"/>
  <c r="H90" i="7"/>
  <c r="G94" i="7"/>
  <c r="G93" i="7"/>
  <c r="G92" i="7"/>
  <c r="G91" i="7"/>
  <c r="G90" i="7"/>
  <c r="F94" i="7"/>
  <c r="F92" i="7"/>
  <c r="F91" i="7"/>
  <c r="F90" i="7"/>
  <c r="E94" i="7"/>
  <c r="E93" i="7"/>
  <c r="E92" i="7"/>
  <c r="E91" i="7"/>
  <c r="E90" i="7"/>
  <c r="D94" i="7"/>
  <c r="D93" i="7"/>
  <c r="D92" i="7"/>
  <c r="D91" i="7"/>
  <c r="C91" i="7"/>
  <c r="C92" i="7"/>
  <c r="C93" i="7"/>
  <c r="C94" i="7"/>
  <c r="C90" i="7"/>
  <c r="I78" i="7"/>
  <c r="I77" i="7"/>
  <c r="I76" i="7"/>
  <c r="I75" i="7"/>
  <c r="H78" i="7"/>
  <c r="H77" i="7"/>
  <c r="H76" i="7"/>
  <c r="H75" i="7"/>
  <c r="G78" i="7"/>
  <c r="G77" i="7"/>
  <c r="G76" i="7"/>
  <c r="G75" i="7"/>
  <c r="F78" i="7"/>
  <c r="F77" i="7"/>
  <c r="F76" i="7"/>
  <c r="F75" i="7"/>
  <c r="E78" i="7"/>
  <c r="E77" i="7"/>
  <c r="E76" i="7"/>
  <c r="E75" i="7"/>
  <c r="D78" i="7"/>
  <c r="D77" i="7"/>
  <c r="D76" i="7"/>
  <c r="D75" i="7"/>
  <c r="C76" i="7"/>
  <c r="C77" i="7"/>
  <c r="C78" i="7"/>
  <c r="C75" i="7"/>
  <c r="I53" i="7"/>
  <c r="I52" i="7"/>
  <c r="I51" i="7"/>
  <c r="I50" i="7"/>
  <c r="H53" i="7"/>
  <c r="H52" i="7"/>
  <c r="H51" i="7"/>
  <c r="H50" i="7"/>
  <c r="G53" i="7"/>
  <c r="G52" i="7"/>
  <c r="G51" i="7"/>
  <c r="G50" i="7"/>
  <c r="F53" i="7"/>
  <c r="F52" i="7"/>
  <c r="F51" i="7"/>
  <c r="F50" i="7"/>
  <c r="E53" i="7"/>
  <c r="E52" i="7"/>
  <c r="E51" i="7"/>
  <c r="E50" i="7"/>
  <c r="D53" i="7"/>
  <c r="D52" i="7"/>
  <c r="D51" i="7"/>
  <c r="D50" i="7"/>
  <c r="C51" i="7"/>
  <c r="C52" i="7"/>
  <c r="C53" i="7"/>
  <c r="C50" i="7"/>
  <c r="I39" i="7"/>
  <c r="I38" i="7"/>
  <c r="I37" i="7"/>
  <c r="I36" i="7"/>
  <c r="I35" i="7"/>
  <c r="I34" i="7"/>
  <c r="I33" i="7"/>
  <c r="I32" i="7"/>
  <c r="H39" i="7"/>
  <c r="H38" i="7"/>
  <c r="H37" i="7"/>
  <c r="H36" i="7"/>
  <c r="H35" i="7"/>
  <c r="H34" i="7"/>
  <c r="H33" i="7"/>
  <c r="H32" i="7"/>
  <c r="G39" i="7"/>
  <c r="G38" i="7"/>
  <c r="G37" i="7"/>
  <c r="G36" i="7"/>
  <c r="G35" i="7"/>
  <c r="G34" i="7"/>
  <c r="G33" i="7"/>
  <c r="F39" i="7"/>
  <c r="F38" i="7"/>
  <c r="F37" i="7"/>
  <c r="F36" i="7"/>
  <c r="F35" i="7"/>
  <c r="F34" i="7"/>
  <c r="F33" i="7"/>
  <c r="F32" i="7"/>
  <c r="E39" i="7"/>
  <c r="E38" i="7"/>
  <c r="E37" i="7"/>
  <c r="E36" i="7"/>
  <c r="E35" i="7"/>
  <c r="E34" i="7"/>
  <c r="E33" i="7"/>
  <c r="E32" i="7"/>
  <c r="D39" i="7"/>
  <c r="D38" i="7"/>
  <c r="D37" i="7"/>
  <c r="D36" i="7"/>
  <c r="D35" i="7"/>
  <c r="D32" i="7"/>
  <c r="C33" i="7"/>
  <c r="C34" i="7"/>
  <c r="C35" i="7"/>
  <c r="C36" i="7"/>
  <c r="C37" i="7"/>
  <c r="C38" i="7"/>
  <c r="C39" i="7"/>
  <c r="C32" i="7"/>
  <c r="D71" i="6"/>
  <c r="D70" i="6"/>
  <c r="D69" i="6"/>
  <c r="D68" i="6"/>
  <c r="D67" i="6"/>
  <c r="D66" i="6"/>
  <c r="D65" i="6"/>
  <c r="C66" i="6"/>
  <c r="C67" i="6"/>
  <c r="C68" i="6"/>
  <c r="C69" i="6"/>
  <c r="C70" i="6"/>
  <c r="C71" i="6"/>
  <c r="C65" i="6"/>
  <c r="D52" i="6"/>
  <c r="D51" i="6"/>
  <c r="D50" i="6"/>
  <c r="D49" i="6"/>
  <c r="C34" i="6"/>
  <c r="C29" i="6"/>
  <c r="C30" i="6"/>
  <c r="C31" i="6"/>
  <c r="C33" i="6"/>
  <c r="C35" i="6"/>
  <c r="C36" i="6"/>
  <c r="C37" i="6"/>
  <c r="C11" i="6"/>
  <c r="C10" i="6"/>
  <c r="H43" i="5"/>
  <c r="H42" i="5"/>
  <c r="H41" i="5"/>
  <c r="H40" i="5"/>
  <c r="H39" i="5"/>
  <c r="H38" i="5"/>
  <c r="H37" i="5"/>
  <c r="H36" i="5"/>
  <c r="H35" i="5"/>
  <c r="H34" i="5"/>
  <c r="H33" i="5"/>
  <c r="H32" i="5"/>
  <c r="G43" i="5"/>
  <c r="G42" i="5"/>
  <c r="G41" i="5"/>
  <c r="G40" i="5"/>
  <c r="G39" i="5"/>
  <c r="G38" i="5"/>
  <c r="G37" i="5"/>
  <c r="G36" i="5"/>
  <c r="G35" i="5"/>
  <c r="G34" i="5"/>
  <c r="G33" i="5"/>
  <c r="G32" i="5"/>
  <c r="F43" i="5"/>
  <c r="F42" i="5"/>
  <c r="F41" i="5"/>
  <c r="F40" i="5"/>
  <c r="F39" i="5"/>
  <c r="F38" i="5"/>
  <c r="F37" i="5"/>
  <c r="F36" i="5"/>
  <c r="F35" i="5"/>
  <c r="F34" i="5"/>
  <c r="F33" i="5"/>
  <c r="F32" i="5"/>
  <c r="E43" i="5"/>
  <c r="E42" i="5"/>
  <c r="E41" i="5"/>
  <c r="E40" i="5"/>
  <c r="E39" i="5"/>
  <c r="E38" i="5"/>
  <c r="E37" i="5"/>
  <c r="E36" i="5"/>
  <c r="E35" i="5"/>
  <c r="E34" i="5"/>
  <c r="D33" i="5"/>
  <c r="D34" i="5"/>
  <c r="D35" i="5"/>
  <c r="D36" i="5"/>
  <c r="D37" i="5"/>
  <c r="D38" i="5"/>
  <c r="D39" i="5"/>
  <c r="D40" i="5"/>
  <c r="D41" i="5"/>
  <c r="D42" i="5"/>
  <c r="D43" i="5"/>
  <c r="G13" i="5"/>
  <c r="G12" i="5"/>
  <c r="G11" i="5"/>
  <c r="G10" i="5"/>
  <c r="F13" i="5"/>
  <c r="F12" i="5"/>
  <c r="F11" i="5"/>
  <c r="F10" i="5"/>
  <c r="E13" i="5"/>
  <c r="E12" i="5"/>
  <c r="E11" i="5"/>
  <c r="E10" i="5"/>
  <c r="D13" i="5"/>
  <c r="D12" i="5"/>
  <c r="D11" i="5"/>
  <c r="D10" i="5"/>
  <c r="C11" i="5"/>
  <c r="C12" i="5"/>
  <c r="C13" i="5"/>
  <c r="C10" i="5"/>
  <c r="C14" i="5" s="1"/>
  <c r="C60" i="4"/>
  <c r="C61" i="4"/>
  <c r="C31" i="4"/>
  <c r="G22" i="4"/>
  <c r="G21" i="4"/>
  <c r="G20" i="4"/>
  <c r="G19" i="4"/>
  <c r="G18" i="4"/>
  <c r="G17" i="4"/>
  <c r="G16" i="4"/>
  <c r="G15" i="4"/>
  <c r="F22" i="4"/>
  <c r="F21" i="4"/>
  <c r="F20" i="4"/>
  <c r="F19" i="4"/>
  <c r="F18" i="4"/>
  <c r="F17" i="4"/>
  <c r="F16" i="4"/>
  <c r="F15" i="4"/>
  <c r="E23" i="4"/>
  <c r="E22" i="4"/>
  <c r="E21" i="4"/>
  <c r="E20" i="4"/>
  <c r="E19" i="4"/>
  <c r="E18" i="4"/>
  <c r="E17" i="4"/>
  <c r="E16" i="4"/>
  <c r="E15" i="4"/>
  <c r="D23" i="4"/>
  <c r="D22" i="4"/>
  <c r="D21" i="4"/>
  <c r="D20" i="4"/>
  <c r="D19" i="4"/>
  <c r="D18" i="4"/>
  <c r="D17" i="4"/>
  <c r="D16" i="4"/>
  <c r="C16" i="4"/>
  <c r="C17" i="4"/>
  <c r="C18" i="4"/>
  <c r="C19" i="4"/>
  <c r="C20" i="4"/>
  <c r="C21" i="4"/>
  <c r="C22" i="4"/>
  <c r="E106" i="3"/>
  <c r="D106" i="3"/>
  <c r="C106" i="3"/>
  <c r="E107" i="3"/>
  <c r="E105" i="3"/>
  <c r="E104" i="3"/>
  <c r="E103" i="3"/>
  <c r="D107" i="3"/>
  <c r="D105" i="3"/>
  <c r="D104" i="3"/>
  <c r="D103" i="3"/>
  <c r="D102" i="3"/>
  <c r="C103" i="3"/>
  <c r="C104" i="3"/>
  <c r="C105" i="3"/>
  <c r="C107" i="3"/>
  <c r="C102" i="3"/>
  <c r="D90" i="3"/>
  <c r="E90" i="3"/>
  <c r="C90" i="3"/>
  <c r="D26" i="3"/>
  <c r="E79" i="3"/>
  <c r="D79" i="3"/>
  <c r="C79" i="3"/>
  <c r="E78" i="3"/>
  <c r="D78" i="3"/>
  <c r="C78" i="3"/>
  <c r="E77" i="3"/>
  <c r="D77" i="3"/>
  <c r="C77" i="3"/>
  <c r="E76" i="3"/>
  <c r="D76" i="3"/>
  <c r="C76" i="3"/>
  <c r="E75" i="3"/>
  <c r="D75" i="3"/>
  <c r="C75" i="3"/>
  <c r="E74" i="3"/>
  <c r="D74" i="3"/>
  <c r="C74" i="3"/>
  <c r="E73" i="3"/>
  <c r="D73" i="3"/>
  <c r="C73" i="3"/>
  <c r="E72" i="3"/>
  <c r="C72" i="3"/>
  <c r="C71" i="3"/>
  <c r="E55" i="3"/>
  <c r="D55" i="3"/>
  <c r="C55" i="3"/>
  <c r="E54" i="3"/>
  <c r="D54" i="3"/>
  <c r="C54" i="3"/>
  <c r="E53" i="3"/>
  <c r="D53" i="3"/>
  <c r="C53" i="3"/>
  <c r="E52" i="3"/>
  <c r="D52" i="3"/>
  <c r="C52" i="3"/>
  <c r="E41" i="3"/>
  <c r="D41" i="3"/>
  <c r="C41" i="3"/>
  <c r="E40" i="3"/>
  <c r="D40" i="3"/>
  <c r="C40" i="3"/>
  <c r="E39" i="3"/>
  <c r="D39" i="3"/>
  <c r="C39" i="3"/>
  <c r="E38" i="3"/>
  <c r="D38" i="3"/>
  <c r="C38" i="3"/>
  <c r="E27" i="3"/>
  <c r="D27" i="3"/>
  <c r="C27" i="3"/>
  <c r="E26" i="3"/>
  <c r="C26" i="3"/>
  <c r="E25" i="3"/>
  <c r="D25" i="3"/>
  <c r="C25" i="3"/>
  <c r="E24" i="3"/>
  <c r="D24" i="3"/>
  <c r="C24" i="3"/>
  <c r="E13" i="3"/>
  <c r="D13" i="3"/>
  <c r="C13" i="3"/>
  <c r="E12" i="3"/>
  <c r="D12" i="3"/>
  <c r="C12" i="3"/>
  <c r="E11" i="3"/>
  <c r="C11" i="3"/>
  <c r="E10" i="3"/>
  <c r="D10" i="3"/>
  <c r="C10" i="3"/>
  <c r="C34" i="1"/>
  <c r="C33" i="1"/>
  <c r="C32" i="1"/>
  <c r="C31" i="1"/>
  <c r="D31" i="1"/>
  <c r="D32" i="1"/>
  <c r="D14" i="1"/>
  <c r="C15" i="1"/>
  <c r="G38" i="1"/>
  <c r="G53" i="1" s="1"/>
  <c r="F38" i="1"/>
  <c r="F52" i="1" s="1"/>
  <c r="E38" i="1"/>
  <c r="E51" i="1" s="1"/>
  <c r="D38" i="1"/>
  <c r="D50" i="1" s="1"/>
  <c r="C52" i="1"/>
  <c r="K34" i="1"/>
  <c r="K33" i="1"/>
  <c r="K32" i="1"/>
  <c r="K31" i="1"/>
  <c r="J34" i="1"/>
  <c r="J33" i="1"/>
  <c r="J32" i="1"/>
  <c r="J31" i="1"/>
  <c r="I34" i="1"/>
  <c r="I33" i="1"/>
  <c r="I32" i="1"/>
  <c r="I31" i="1"/>
  <c r="H34" i="1"/>
  <c r="H33" i="1"/>
  <c r="H32" i="1"/>
  <c r="H31" i="1"/>
  <c r="G34" i="1"/>
  <c r="G33" i="1"/>
  <c r="G32" i="1"/>
  <c r="G31" i="1"/>
  <c r="F34" i="1"/>
  <c r="F33" i="1"/>
  <c r="F32" i="1"/>
  <c r="F31" i="1"/>
  <c r="E33" i="1"/>
  <c r="E31" i="1"/>
  <c r="E34" i="1"/>
  <c r="E32" i="1"/>
  <c r="D34" i="1"/>
  <c r="D33" i="1"/>
  <c r="D18" i="1"/>
  <c r="D19" i="1"/>
  <c r="C17" i="1"/>
  <c r="C18" i="1"/>
  <c r="C19" i="1"/>
  <c r="C20" i="1"/>
  <c r="C21" i="1"/>
  <c r="C40" i="7" l="1"/>
  <c r="C63" i="4"/>
  <c r="C12" i="6"/>
  <c r="C79" i="7"/>
  <c r="C54" i="7"/>
  <c r="C18" i="7"/>
  <c r="C33" i="4"/>
  <c r="C28" i="3"/>
  <c r="C56" i="3"/>
  <c r="D56" i="3"/>
  <c r="E28" i="3"/>
  <c r="D14" i="3"/>
  <c r="D28" i="3"/>
  <c r="E56" i="3"/>
  <c r="C14" i="3"/>
  <c r="D42" i="3"/>
  <c r="E42" i="3"/>
  <c r="E14" i="3"/>
  <c r="C42" i="3"/>
  <c r="D53" i="1"/>
  <c r="E49" i="1"/>
  <c r="D49" i="1"/>
  <c r="D51" i="1"/>
  <c r="F47" i="1"/>
  <c r="C53" i="1"/>
  <c r="F50" i="1"/>
  <c r="C49" i="1"/>
  <c r="F51" i="1"/>
  <c r="D48" i="1"/>
  <c r="G48" i="1"/>
  <c r="C51" i="1"/>
  <c r="E52" i="1"/>
  <c r="F53" i="1"/>
  <c r="C50" i="1"/>
  <c r="D52" i="1"/>
  <c r="E53" i="1"/>
  <c r="G47" i="1"/>
  <c r="C48" i="1"/>
  <c r="E47" i="1"/>
  <c r="F48" i="1"/>
  <c r="G49" i="1"/>
  <c r="E48" i="1"/>
  <c r="F49" i="1"/>
  <c r="G50" i="1"/>
  <c r="G51" i="1"/>
  <c r="G52" i="1"/>
  <c r="E50" i="1"/>
  <c r="D95" i="7" l="1"/>
  <c r="E95" i="7"/>
  <c r="F95" i="7"/>
  <c r="G95" i="7"/>
  <c r="H95" i="7"/>
  <c r="I95" i="7"/>
  <c r="C95" i="7"/>
  <c r="D79" i="7"/>
  <c r="E79" i="7"/>
  <c r="F79" i="7"/>
  <c r="G79" i="7"/>
  <c r="H79" i="7"/>
  <c r="I79" i="7"/>
  <c r="D54" i="7"/>
  <c r="E54" i="7"/>
  <c r="F54" i="7"/>
  <c r="G54" i="7"/>
  <c r="H54" i="7"/>
  <c r="I54" i="7"/>
  <c r="D40" i="7"/>
  <c r="E40" i="7"/>
  <c r="F40" i="7"/>
  <c r="G40" i="7"/>
  <c r="H40" i="7"/>
  <c r="I40" i="7"/>
  <c r="F14" i="5"/>
  <c r="E14" i="5"/>
  <c r="D14" i="5"/>
  <c r="G14" i="5"/>
  <c r="C49" i="4"/>
</calcChain>
</file>

<file path=xl/sharedStrings.xml><?xml version="1.0" encoding="utf-8"?>
<sst xmlns="http://schemas.openxmlformats.org/spreadsheetml/2006/main" count="845" uniqueCount="274">
  <si>
    <t>Total</t>
  </si>
  <si>
    <t>Product and process innovators</t>
  </si>
  <si>
    <t>Product only innovators</t>
  </si>
  <si>
    <t>Process only innovators</t>
  </si>
  <si>
    <t>Abandoned and ongoing only</t>
  </si>
  <si>
    <t xml:space="preserve">Mining and quarrying </t>
  </si>
  <si>
    <t>Manufacturing</t>
  </si>
  <si>
    <t>Transport, storage and communication</t>
  </si>
  <si>
    <t>Wholesale and retail trade</t>
  </si>
  <si>
    <t>Research and development; Technical testing and analysis; Architectural and engineering activities</t>
  </si>
  <si>
    <t>Electricity, gas and water supply</t>
  </si>
  <si>
    <t>Financial intermediation</t>
  </si>
  <si>
    <t>Computer and related activities</t>
  </si>
  <si>
    <t>Product innovators</t>
  </si>
  <si>
    <t>Process innovators</t>
  </si>
  <si>
    <t>Innovative</t>
  </si>
  <si>
    <t>Non-innovation active</t>
  </si>
  <si>
    <t>Innovation-active</t>
  </si>
  <si>
    <t>Product + process</t>
  </si>
  <si>
    <t>Product only</t>
  </si>
  <si>
    <t>Process only</t>
  </si>
  <si>
    <t>Abandoned or ongoing only</t>
  </si>
  <si>
    <t>Did the COVID-19 pandemic influence your decision not to engage in innovation activities?</t>
  </si>
  <si>
    <t>Were your innovation activities or projects put on hold, delayed or abandoned as a result of COVID-19?</t>
  </si>
  <si>
    <t>Did you engage in any new innovation activities as a result of COVID-19?</t>
  </si>
  <si>
    <t>Did the COVID-19 pandemic lead to a reprioritisation of existing innovation activities?</t>
  </si>
  <si>
    <t>Were existing, innovation-related funding sources compromised/affected by COVID-19 (local and international sources)?</t>
  </si>
  <si>
    <t>Has your expenditure on innovation activities been reduced due to the reprioritisation of funds as a result of COVID-19?</t>
  </si>
  <si>
    <t>Has COVID–19 resulted in more innovation activities being outsourced/contracted out by your enterprise?</t>
  </si>
  <si>
    <t>Knowledge-driven collaborator</t>
  </si>
  <si>
    <t>Knowledge-driven non-collaborator</t>
  </si>
  <si>
    <t>Activity-driven collaborator</t>
  </si>
  <si>
    <t>Activity-driven non-collaborator</t>
  </si>
  <si>
    <t>Internal sources</t>
  </si>
  <si>
    <t>Sources within your enterprise or enterprise group</t>
  </si>
  <si>
    <t>Market resources</t>
  </si>
  <si>
    <t>Suppliers of equipment, materials, components or software</t>
  </si>
  <si>
    <t>Clients or customers (businesses)</t>
  </si>
  <si>
    <t>Individuals/users</t>
  </si>
  <si>
    <t>Competitors or other enterprises in your sector</t>
  </si>
  <si>
    <t>Consultants, commercial laboratories</t>
  </si>
  <si>
    <t xml:space="preserve">Education &amp; research </t>
  </si>
  <si>
    <t>Universities / higher education institutions</t>
  </si>
  <si>
    <t>Government or public research institutes</t>
  </si>
  <si>
    <t>Private research institutes</t>
  </si>
  <si>
    <t>Other sources</t>
  </si>
  <si>
    <t>Conferences, trade fairs, exhibitions</t>
  </si>
  <si>
    <t>Scientific journals and trade/technical publications</t>
  </si>
  <si>
    <t xml:space="preserve">Professional and industry associations </t>
  </si>
  <si>
    <t>Product and process</t>
  </si>
  <si>
    <t>Entirely new or improved production of goods or services</t>
  </si>
  <si>
    <t>Entirely new or improved distribution and logistics</t>
  </si>
  <si>
    <t>Entirely new or improved marketing and sales</t>
  </si>
  <si>
    <t>Entirely new or improved information and communication systems</t>
  </si>
  <si>
    <t>Entirely new or improved administration and management</t>
  </si>
  <si>
    <t>Entirely new or improved product and business process development</t>
  </si>
  <si>
    <t>Entirely new goods</t>
  </si>
  <si>
    <t>Significantly improved goods</t>
  </si>
  <si>
    <t>Entirely new services</t>
  </si>
  <si>
    <t>Significantly improved services</t>
  </si>
  <si>
    <t>New to the market</t>
  </si>
  <si>
    <t>Only new to the firm</t>
  </si>
  <si>
    <t>New to the world</t>
  </si>
  <si>
    <t>New to SA but not the world</t>
  </si>
  <si>
    <t>New to industry within SA but not new to SA or the world</t>
  </si>
  <si>
    <t>Mainly other enterprises or institutions</t>
  </si>
  <si>
    <t>Your enterprise by drawing substantially on ideas and knowledge sourced from other firms or organisations</t>
  </si>
  <si>
    <t>Your enterprise by modifying processes in use by firms or organisations, including reverse engineering</t>
  </si>
  <si>
    <t>Your enterprise by replicating processes already in use by other firms or organisations.</t>
  </si>
  <si>
    <t>Other enterprises in your enterprise group</t>
  </si>
  <si>
    <t>Your enterprise together with other enterprises or institutions</t>
  </si>
  <si>
    <t>Mainly your enterprise</t>
  </si>
  <si>
    <t>New to market international innovators</t>
  </si>
  <si>
    <t>New to market domestic innovators</t>
  </si>
  <si>
    <t>International modifiers</t>
  </si>
  <si>
    <t>Domestic modifiers</t>
  </si>
  <si>
    <t>Adopters</t>
  </si>
  <si>
    <t>Adopters - group</t>
  </si>
  <si>
    <t>All product innovators</t>
  </si>
  <si>
    <t xml:space="preserve">Mining &amp; quarrying </t>
  </si>
  <si>
    <t>Services</t>
  </si>
  <si>
    <t>Utilities</t>
  </si>
  <si>
    <t>Large</t>
  </si>
  <si>
    <t>Medium</t>
  </si>
  <si>
    <t>Small</t>
  </si>
  <si>
    <t>Very small</t>
  </si>
  <si>
    <t>0-9</t>
  </si>
  <si>
    <t>10-49</t>
  </si>
  <si>
    <t>50-249</t>
  </si>
  <si>
    <t>250+</t>
  </si>
  <si>
    <t>0-9 years</t>
  </si>
  <si>
    <t>10-19 years</t>
  </si>
  <si>
    <t>20-29 years</t>
  </si>
  <si>
    <t>30+ years</t>
  </si>
  <si>
    <t>Western Cape</t>
  </si>
  <si>
    <t>Eastern Cape</t>
  </si>
  <si>
    <t>Gauteng</t>
  </si>
  <si>
    <t>KwaZulu-Natal</t>
  </si>
  <si>
    <t>North West</t>
  </si>
  <si>
    <t>Northern Cape</t>
  </si>
  <si>
    <t>Free State</t>
  </si>
  <si>
    <t>Mpumalanga</t>
  </si>
  <si>
    <t>Limpopo</t>
  </si>
  <si>
    <t>Average % skilled employees</t>
  </si>
  <si>
    <t>South Africa (national)</t>
  </si>
  <si>
    <t>South Africa (only some provinces)</t>
  </si>
  <si>
    <t>Rest of Africa</t>
  </si>
  <si>
    <t>Europe</t>
  </si>
  <si>
    <t>United States</t>
  </si>
  <si>
    <t>Asia</t>
  </si>
  <si>
    <t>Intramural R&amp;D</t>
  </si>
  <si>
    <t>Extramural R&amp;D</t>
  </si>
  <si>
    <t>Engineering, design, and other creative work activities</t>
  </si>
  <si>
    <t>Marketing and brand equity activities</t>
  </si>
  <si>
    <t>IP-related activities</t>
  </si>
  <si>
    <t>Employee training activities</t>
  </si>
  <si>
    <t>Software development and database activities</t>
  </si>
  <si>
    <t>Activities related to the acquisition or lease of tangible assets</t>
  </si>
  <si>
    <t>Innovation management activities</t>
  </si>
  <si>
    <t>Males</t>
  </si>
  <si>
    <t>Females</t>
  </si>
  <si>
    <t>Indian</t>
  </si>
  <si>
    <t>Coloured</t>
  </si>
  <si>
    <t>White</t>
  </si>
  <si>
    <t>Non-SA</t>
  </si>
  <si>
    <t>18-25 years</t>
  </si>
  <si>
    <t>26-35 years</t>
  </si>
  <si>
    <t>36-60 years</t>
  </si>
  <si>
    <t>61+ years</t>
  </si>
  <si>
    <t>All businesses</t>
  </si>
  <si>
    <t>Large (250+)</t>
  </si>
  <si>
    <t>Medium (50-249)</t>
  </si>
  <si>
    <t>Small (10-49)</t>
  </si>
  <si>
    <t>Micro (0-9)</t>
  </si>
  <si>
    <t>Average percentage change in employees between 2019-2021</t>
  </si>
  <si>
    <t>Average percentage of skilled employees in 2019</t>
  </si>
  <si>
    <t>Average percentage of skilled employees in 2021</t>
  </si>
  <si>
    <t>1-5</t>
  </si>
  <si>
    <t>6-10</t>
  </si>
  <si>
    <t>11-50</t>
  </si>
  <si>
    <t>&gt;50</t>
  </si>
  <si>
    <t>South African multinational enterprise (MNE)</t>
  </si>
  <si>
    <t>Digital firm</t>
  </si>
  <si>
    <t>Larger firm</t>
  </si>
  <si>
    <t>Foreign firm</t>
  </si>
  <si>
    <t>Secure a patent in South Africa?</t>
  </si>
  <si>
    <t>Apply for a patent outside of South Africa?</t>
  </si>
  <si>
    <t>Register an industrial design?</t>
  </si>
  <si>
    <t>Register a trademark?</t>
  </si>
  <si>
    <t>Claim copyright?</t>
  </si>
  <si>
    <t>Use trade secrets or confidentiality agreements</t>
  </si>
  <si>
    <t>Grant a licence on any intellectual property rights resulting from innovation?</t>
  </si>
  <si>
    <t>Material handling, supply chain and logistics technologies</t>
  </si>
  <si>
    <t>Computerised design and engineering</t>
  </si>
  <si>
    <t>Business intelligence technologies</t>
  </si>
  <si>
    <t>Green technologies</t>
  </si>
  <si>
    <t>Advanced manufacturing, including additive manufacturing (3D printing)</t>
  </si>
  <si>
    <t>Geomatics or geospatial technologies</t>
  </si>
  <si>
    <t>Nanotechnology</t>
  </si>
  <si>
    <t>Biotechnologies/bioproducts</t>
  </si>
  <si>
    <t>Internet of things</t>
  </si>
  <si>
    <t>Artificial intelligence (AI)</t>
  </si>
  <si>
    <t>Robotics</t>
  </si>
  <si>
    <t xml:space="preserve">Blockchain technologies </t>
  </si>
  <si>
    <t>Virtual, mixed or augmented reality</t>
  </si>
  <si>
    <t>Increased range of goods or services</t>
  </si>
  <si>
    <t>Improved quality of goods or services</t>
  </si>
  <si>
    <t>Entered new local markets or increased local market share</t>
  </si>
  <si>
    <t>Entered new export markets or increased export market share</t>
  </si>
  <si>
    <t>Increased the Intellectual Property portfolio</t>
  </si>
  <si>
    <t>Improved flexibility of production or service provision</t>
  </si>
  <si>
    <t>Increased capacity of production or service provision</t>
  </si>
  <si>
    <t>Reduced labour costs per unit output</t>
  </si>
  <si>
    <t>Reduced materials and energy per unit output</t>
  </si>
  <si>
    <t>Reduced lead times</t>
  </si>
  <si>
    <t>Improved absorption and transfer of knowledge</t>
  </si>
  <si>
    <t>Reduced environmental impacts</t>
  </si>
  <si>
    <t>Improved public health and safety</t>
  </si>
  <si>
    <t>Met governmental regulatory requirements</t>
  </si>
  <si>
    <t>Lack of funds within your enterprise or group</t>
  </si>
  <si>
    <t>Innovation costs too high</t>
  </si>
  <si>
    <t>Lack of private external finance, credit or private equity</t>
  </si>
  <si>
    <t>Difficulty in obtaining government grants or subsidies for innovation</t>
  </si>
  <si>
    <t>Lack of managerial skills</t>
  </si>
  <si>
    <t>Lack of engineering skills</t>
  </si>
  <si>
    <t>Lack of technicians</t>
  </si>
  <si>
    <t>Lack of information on technology</t>
  </si>
  <si>
    <t>Lack of information on markets</t>
  </si>
  <si>
    <t>Difficulty in finding co-operation partners for innovation</t>
  </si>
  <si>
    <t>Market dominated by established enterprises</t>
  </si>
  <si>
    <t>Uncertain demand from domestic customers</t>
  </si>
  <si>
    <t>Limited access to international markets</t>
  </si>
  <si>
    <t>Too much competition in your market</t>
  </si>
  <si>
    <t xml:space="preserve">Lack of digital platforms (ecommerce) </t>
  </si>
  <si>
    <t>Lack of Infrastructure</t>
  </si>
  <si>
    <t>Weakness of Intellectual Property (IP) rights</t>
  </si>
  <si>
    <t>Legislation, regulations, standards, taxation</t>
  </si>
  <si>
    <t>No need due to prior innovations</t>
  </si>
  <si>
    <t>No need because of no demand for innovations</t>
  </si>
  <si>
    <t>Innovators</t>
  </si>
  <si>
    <t>Number of businesses</t>
  </si>
  <si>
    <t xml:space="preserve">Innovation-active </t>
  </si>
  <si>
    <t>Part of enterprise group</t>
  </si>
  <si>
    <t>All innovation-active businesses</t>
  </si>
  <si>
    <t>Number of employees</t>
  </si>
  <si>
    <t xml:space="preserve">All employees engaged in innovation activities </t>
  </si>
  <si>
    <t xml:space="preserve">Total </t>
  </si>
  <si>
    <t>All innovative businesses</t>
  </si>
  <si>
    <t xml:space="preserve">All employees engaged in innovation activities* </t>
  </si>
  <si>
    <t>Percentage of innovation-active businesses</t>
  </si>
  <si>
    <t>Percentage of all businesses</t>
  </si>
  <si>
    <t>Percentage of businesses</t>
  </si>
  <si>
    <t>Percentage of employees</t>
  </si>
  <si>
    <t>A4.2 Highly important information sources by input mode (Figure 20)</t>
  </si>
  <si>
    <t>Percentage of product innovators</t>
  </si>
  <si>
    <t>Percentage of innovative businesses</t>
  </si>
  <si>
    <t>A2.1 Sector by innovation-active/non-innovation active (Figure 7)</t>
  </si>
  <si>
    <t>A2.2 Turnover size class by innovation-active/non-innovation active (Figure 8)</t>
  </si>
  <si>
    <t>A1.1 Breakdown of businesses (Figure 2 &amp; 3)</t>
  </si>
  <si>
    <t>A1.2 Breakdown of businesses by sector  (Figure 4 &amp; 5)</t>
  </si>
  <si>
    <t>A1.3 Effects of COVID-19 by outcome of innovation activity  (Figure 6)</t>
  </si>
  <si>
    <t>A2.3 Employee size class by innovation-active/non-innovation active (Figure 9)</t>
  </si>
  <si>
    <t>A2.4 Years of operation by innovation-active/non-innovation active (Figure 10)</t>
  </si>
  <si>
    <t>A2.5 Provincial location by innovation-active/non-innovation active (Figure 11)</t>
  </si>
  <si>
    <t>A2.6 Average skills-ratio (percentage of employees with degree or diploma) by innovation-active/non-innovation active (Figure 12)</t>
  </si>
  <si>
    <t>A2.7 Part of enterprise group by innovation-active/non-innovation active (Figure 12)</t>
  </si>
  <si>
    <t>A2.8 Geographic markets of operation by innovation-active/non-innovation active (Figure 13)</t>
  </si>
  <si>
    <t>A3.1 Innovation activities by outcome of innovation activity (Figure 14)</t>
  </si>
  <si>
    <t>A3.2 Gender of employees involved in innovation activities (Figure 15)</t>
  </si>
  <si>
    <t>A3.3 Population group of employees involved in innovation activities (Figure 16)</t>
  </si>
  <si>
    <t>A3.4 Age of employees involved in innovation activities (Figure 17)</t>
  </si>
  <si>
    <t>A4.1 Input mode by outcome of innovation activity  (Figure 18 &amp; 19)</t>
  </si>
  <si>
    <t>A5.1 Breakdown of innovative businesses (Figure 21)</t>
  </si>
  <si>
    <t>A5.2 Types of product and process innovations (Figure 22)</t>
  </si>
  <si>
    <t>A5.3 Novelty of product and process innovations (Figure 23 &amp; 24)</t>
  </si>
  <si>
    <t>A5.4 Main developers of business product and process innovations (Figure 25)</t>
  </si>
  <si>
    <t>A6.1 Output modes breakdown (Figure 27)</t>
  </si>
  <si>
    <t>A6.2 Sector by output mode (Figure 28)</t>
  </si>
  <si>
    <t>A6.3 Employee size class (2021) by output mode (Figure 29)</t>
  </si>
  <si>
    <t>A6.4 Average percentage change in employees between 2019-2021 by output mode (Figure 30)</t>
  </si>
  <si>
    <t>A6.5 Average percentage of skilled employees by output mode (Figure 31)</t>
  </si>
  <si>
    <t>A6.6 Business turnover size class by output mode (Figure 32)</t>
  </si>
  <si>
    <t>A6.7 Number of competitors by output mode (Figure 33)</t>
  </si>
  <si>
    <t>A6.8 Type of main competitor by output mode (Figure 34)</t>
  </si>
  <si>
    <t>A6.9 Intellectual property rights by output mode (Figure 35)</t>
  </si>
  <si>
    <t>A6.10 Advanced and emerging technologies used and/or developed by output mode (Figure 36, 37 &amp; 38)</t>
  </si>
  <si>
    <t>A6.11 Innovation outcomes by output mode (Figure 39 &amp; 40)</t>
  </si>
  <si>
    <t>A6.12 Barriers to innovation by output mode (Figure 41 &amp; 42)</t>
  </si>
  <si>
    <t>All innovators</t>
  </si>
  <si>
    <t>Black African</t>
  </si>
  <si>
    <t xml:space="preserve">* The total number of employees by age group does not match the totals in Table 3.2 and Table 3.3 due to reporting errors by 7 surveyed businesses. </t>
  </si>
  <si>
    <t>Percentage of innovators</t>
  </si>
  <si>
    <t>Created new markets</t>
  </si>
  <si>
    <t>Improved or developed new relationships with external entities (other firms, universities, etc.)</t>
  </si>
  <si>
    <t>Increased business resilience and adaptability to change</t>
  </si>
  <si>
    <t>Improved working conditions, health or safety of the firm’s personnel</t>
  </si>
  <si>
    <t>Implemented a new business model</t>
  </si>
  <si>
    <t>Improved social inclusion</t>
  </si>
  <si>
    <t>Improved gender equality</t>
  </si>
  <si>
    <t>Improved quality of life or well-being</t>
  </si>
  <si>
    <t>This workbook contains the appendix tables for the report:</t>
  </si>
  <si>
    <r>
      <rPr>
        <b/>
        <sz val="11"/>
        <color theme="1"/>
        <rFont val="Tw Cen MT"/>
        <family val="2"/>
      </rPr>
      <t>Published by:</t>
    </r>
    <r>
      <rPr>
        <sz val="11"/>
        <color theme="1"/>
        <rFont val="Tw Cen MT"/>
        <family val="2"/>
      </rPr>
      <t xml:space="preserve"> Centre for Science, Technology and Innovation Indicators, Human Sciences Research Council</t>
    </r>
  </si>
  <si>
    <t>We welcome questions and feedback. Please contact us at innovation@hsrc.ac.za</t>
  </si>
  <si>
    <t>To cite the report and data set:</t>
  </si>
  <si>
    <t>Innovation in South African Businesses, 2019-2021: Activities, Practices and Capabilities</t>
  </si>
  <si>
    <r>
      <rPr>
        <b/>
        <sz val="11"/>
        <color theme="1"/>
        <rFont val="Tw Cen MT"/>
        <family val="2"/>
      </rPr>
      <t>Date published:</t>
    </r>
    <r>
      <rPr>
        <sz val="11"/>
        <color theme="1"/>
        <rFont val="Tw Cen MT"/>
        <family val="2"/>
      </rPr>
      <t xml:space="preserve"> March 2024</t>
    </r>
  </si>
  <si>
    <r>
      <rPr>
        <b/>
        <sz val="11"/>
        <color theme="1"/>
        <rFont val="Tw Cen MT"/>
        <family val="2"/>
      </rPr>
      <t>ISBN:</t>
    </r>
    <r>
      <rPr>
        <sz val="11"/>
        <color theme="1"/>
        <rFont val="Tw Cen MT"/>
        <family val="2"/>
      </rPr>
      <t xml:space="preserve"> 978-0-621-51215-1</t>
    </r>
  </si>
  <si>
    <t>https://hsrc.ac.za/about-cestii/measuring-innovation-capacity/business-innovation-survey/</t>
  </si>
  <si>
    <t>Centre for Science, Technology and Innovation Indicators (CeSTII). 2024. 
Innovation in South African Businesses, 2019 – 2021: Activities, Practices 
and Capabilities. Human Sciences Research Council: Cape Town.</t>
  </si>
  <si>
    <t>To report an error or for any other data-related queries, write to ybuchana@hsrc.ac.za.</t>
  </si>
  <si>
    <t xml:space="preserve">The appendix tables are arranged in six sheets, which correspond to the six sections of the report. </t>
  </si>
  <si>
    <t>The report and other survey outputs, including the full aggregated data tables by sector and size class, can be downloaded from:</t>
  </si>
  <si>
    <t>https://www.dst.gov.za/index.php/resource-center/rad-reports/business-innovation-survey</t>
  </si>
  <si>
    <t xml:space="preserve">The survey report can also be found here: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</si>
</sst>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w Cen MT"/>
      <family val="2"/>
    </font>
    <font>
      <b/>
      <i/>
      <sz val="11"/>
      <color theme="1"/>
      <name val="Tw Cen MT"/>
      <family val="2"/>
    </font>
    <font>
      <sz val="11"/>
      <color theme="1"/>
      <name val="Tw Cen MT"/>
      <family val="2"/>
    </font>
    <font>
      <i/>
      <sz val="11"/>
      <color theme="1"/>
      <name val="Tw Cen MT"/>
      <family val="2"/>
    </font>
    <font>
      <sz val="11"/>
      <color rgb="FF000000"/>
      <name val="Tw Cen MT"/>
      <family val="2"/>
    </font>
    <font>
      <b/>
      <sz val="11"/>
      <color rgb="FF000000"/>
      <name val="Tw Cen MT"/>
      <family val="2"/>
    </font>
    <font>
      <b/>
      <i/>
      <sz val="11"/>
      <color rgb="FF000000"/>
      <name val="Tw Cen MT"/>
      <family val="2"/>
    </font>
    <font>
      <i/>
      <sz val="11"/>
      <color rgb="FF000000"/>
      <name val="Tw Cen MT"/>
      <family val="2"/>
    </font>
    <font>
      <sz val="8"/>
      <name val="Tw Cen MT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Tw Cen M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45">
    <xf numFmtId="0" fontId="0" fillId="0" borderId="0" xfId="0"/>
    <xf numFmtId="0" fontId="2" fillId="3" borderId="1" xfId="0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horizontal="right" vertical="center"/>
    </xf>
    <xf numFmtId="0" fontId="4" fillId="2" borderId="0" xfId="0" applyFont="1" applyFill="1"/>
    <xf numFmtId="0" fontId="2" fillId="2" borderId="1" xfId="0" applyFont="1" applyFill="1" applyBorder="1"/>
    <xf numFmtId="165" fontId="5" fillId="2" borderId="1" xfId="1" applyNumberFormat="1" applyFont="1" applyFill="1" applyBorder="1" applyAlignment="1">
      <alignment horizontal="right" vertical="center"/>
    </xf>
    <xf numFmtId="165" fontId="4" fillId="2" borderId="1" xfId="1" applyNumberFormat="1" applyFont="1" applyFill="1" applyBorder="1" applyAlignment="1">
      <alignment horizontal="right" vertical="center"/>
    </xf>
    <xf numFmtId="164" fontId="5" fillId="2" borderId="1" xfId="2" applyNumberFormat="1" applyFont="1" applyFill="1" applyBorder="1" applyAlignment="1">
      <alignment horizontal="right" vertical="center"/>
    </xf>
    <xf numFmtId="164" fontId="4" fillId="2" borderId="1" xfId="2" applyNumberFormat="1" applyFont="1" applyFill="1" applyBorder="1" applyAlignment="1">
      <alignment horizontal="right" vertical="center"/>
    </xf>
    <xf numFmtId="0" fontId="4" fillId="3" borderId="1" xfId="0" applyFont="1" applyFill="1" applyBorder="1"/>
    <xf numFmtId="9" fontId="5" fillId="3" borderId="1" xfId="2" applyFont="1" applyFill="1" applyBorder="1" applyAlignment="1">
      <alignment horizontal="right" vertical="center"/>
    </xf>
    <xf numFmtId="9" fontId="4" fillId="3" borderId="1" xfId="2" applyFont="1" applyFill="1" applyBorder="1" applyAlignment="1">
      <alignment horizontal="right" vertical="center"/>
    </xf>
    <xf numFmtId="164" fontId="5" fillId="2" borderId="0" xfId="2" applyNumberFormat="1" applyFont="1" applyFill="1" applyAlignment="1">
      <alignment horizontal="right" vertical="center"/>
    </xf>
    <xf numFmtId="164" fontId="4" fillId="2" borderId="0" xfId="2" applyNumberFormat="1" applyFont="1" applyFill="1" applyAlignment="1">
      <alignment horizontal="right" vertical="center"/>
    </xf>
    <xf numFmtId="0" fontId="2" fillId="2" borderId="0" xfId="0" applyFont="1" applyFill="1"/>
    <xf numFmtId="9" fontId="5" fillId="2" borderId="0" xfId="2" applyFont="1" applyFill="1" applyAlignment="1">
      <alignment horizontal="right" vertical="center"/>
    </xf>
    <xf numFmtId="9" fontId="4" fillId="2" borderId="0" xfId="2" applyFont="1" applyFill="1" applyAlignment="1">
      <alignment horizontal="right" vertical="center"/>
    </xf>
    <xf numFmtId="0" fontId="4" fillId="2" borderId="0" xfId="0" applyFont="1" applyFill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164" fontId="5" fillId="2" borderId="0" xfId="0" applyNumberFormat="1" applyFont="1" applyFill="1" applyAlignment="1">
      <alignment horizontal="right" vertical="center"/>
    </xf>
    <xf numFmtId="164" fontId="4" fillId="2" borderId="0" xfId="0" applyNumberFormat="1" applyFont="1" applyFill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164" fontId="4" fillId="2" borderId="0" xfId="2" applyNumberFormat="1" applyFont="1" applyFill="1" applyAlignment="1">
      <alignment horizontal="center" vertical="center"/>
    </xf>
    <xf numFmtId="164" fontId="4" fillId="2" borderId="1" xfId="2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164" fontId="4" fillId="2" borderId="1" xfId="2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5" fillId="2" borderId="1" xfId="2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vertical="center"/>
    </xf>
    <xf numFmtId="164" fontId="5" fillId="2" borderId="1" xfId="2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/>
    </xf>
    <xf numFmtId="0" fontId="2" fillId="0" borderId="1" xfId="0" applyFont="1" applyBorder="1"/>
    <xf numFmtId="9" fontId="4" fillId="3" borderId="1" xfId="2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164" fontId="4" fillId="2" borderId="1" xfId="2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164" fontId="2" fillId="3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9" fontId="4" fillId="2" borderId="0" xfId="2" applyFont="1" applyFill="1" applyAlignment="1">
      <alignment vertical="center" wrapText="1"/>
    </xf>
    <xf numFmtId="9" fontId="4" fillId="2" borderId="0" xfId="2" applyFont="1" applyFill="1" applyAlignment="1">
      <alignment horizontal="center" vertical="center"/>
    </xf>
    <xf numFmtId="164" fontId="4" fillId="2" borderId="0" xfId="2" applyNumberFormat="1" applyFont="1" applyFill="1" applyBorder="1" applyAlignment="1">
      <alignment horizontal="center" vertical="center"/>
    </xf>
    <xf numFmtId="9" fontId="5" fillId="3" borderId="1" xfId="2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9" fontId="6" fillId="3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2" fontId="4" fillId="3" borderId="1" xfId="0" applyNumberFormat="1" applyFont="1" applyFill="1" applyBorder="1"/>
    <xf numFmtId="0" fontId="4" fillId="2" borderId="0" xfId="0" applyFont="1" applyFill="1" applyAlignment="1">
      <alignment wrapText="1"/>
    </xf>
    <xf numFmtId="0" fontId="6" fillId="2" borderId="0" xfId="0" applyFont="1" applyFill="1" applyAlignment="1">
      <alignment vertical="center" wrapText="1"/>
    </xf>
    <xf numFmtId="9" fontId="6" fillId="2" borderId="0" xfId="0" applyNumberFormat="1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9" fontId="4" fillId="2" borderId="0" xfId="2" applyFont="1" applyFill="1" applyBorder="1" applyAlignment="1">
      <alignment wrapText="1"/>
    </xf>
    <xf numFmtId="164" fontId="5" fillId="2" borderId="0" xfId="2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indent="1"/>
    </xf>
    <xf numFmtId="0" fontId="4" fillId="2" borderId="1" xfId="0" applyFont="1" applyFill="1" applyBorder="1" applyAlignment="1">
      <alignment horizontal="left" wrapText="1" indent="1"/>
    </xf>
    <xf numFmtId="0" fontId="4" fillId="2" borderId="1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 indent="1"/>
    </xf>
    <xf numFmtId="0" fontId="5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/>
    </xf>
    <xf numFmtId="164" fontId="5" fillId="2" borderId="0" xfId="2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165" fontId="5" fillId="2" borderId="1" xfId="1" applyNumberFormat="1" applyFont="1" applyFill="1" applyBorder="1" applyAlignment="1">
      <alignment horizontal="left" vertical="center" wrapText="1"/>
    </xf>
    <xf numFmtId="165" fontId="5" fillId="2" borderId="6" xfId="1" applyNumberFormat="1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 indent="1"/>
    </xf>
    <xf numFmtId="9" fontId="4" fillId="2" borderId="3" xfId="2" applyFont="1" applyFill="1" applyBorder="1" applyAlignment="1">
      <alignment horizontal="left" vertical="center" wrapText="1" indent="1"/>
    </xf>
    <xf numFmtId="9" fontId="4" fillId="2" borderId="1" xfId="2" applyFont="1" applyFill="1" applyBorder="1" applyAlignment="1">
      <alignment horizontal="left" vertical="center" wrapText="1" indent="1"/>
    </xf>
    <xf numFmtId="0" fontId="5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9" fontId="9" fillId="3" borderId="1" xfId="0" applyNumberFormat="1" applyFont="1" applyFill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center" vertical="center" wrapText="1"/>
    </xf>
    <xf numFmtId="9" fontId="9" fillId="2" borderId="0" xfId="0" applyNumberFormat="1" applyFont="1" applyFill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left" indent="1"/>
    </xf>
    <xf numFmtId="2" fontId="4" fillId="2" borderId="1" xfId="0" applyNumberFormat="1" applyFont="1" applyFill="1" applyBorder="1" applyAlignment="1">
      <alignment horizontal="left" wrapText="1" indent="1"/>
    </xf>
    <xf numFmtId="49" fontId="4" fillId="2" borderId="1" xfId="0" applyNumberFormat="1" applyFont="1" applyFill="1" applyBorder="1" applyAlignment="1">
      <alignment horizontal="left" indent="1"/>
    </xf>
    <xf numFmtId="0" fontId="4" fillId="0" borderId="1" xfId="0" applyFont="1" applyBorder="1" applyAlignment="1">
      <alignment horizontal="left" wrapText="1" indent="1"/>
    </xf>
    <xf numFmtId="0" fontId="4" fillId="0" borderId="1" xfId="0" applyFont="1" applyBorder="1" applyAlignment="1">
      <alignment horizontal="left" vertical="center" wrapText="1" indent="1"/>
    </xf>
    <xf numFmtId="164" fontId="5" fillId="2" borderId="1" xfId="2" applyNumberFormat="1" applyFont="1" applyFill="1" applyBorder="1" applyAlignment="1" applyProtection="1">
      <alignment horizontal="center" vertical="center"/>
    </xf>
    <xf numFmtId="164" fontId="4" fillId="2" borderId="1" xfId="2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left"/>
    </xf>
    <xf numFmtId="165" fontId="5" fillId="2" borderId="1" xfId="1" applyNumberFormat="1" applyFont="1" applyFill="1" applyBorder="1" applyAlignment="1" applyProtection="1">
      <alignment horizontal="center" vertical="center"/>
    </xf>
    <xf numFmtId="164" fontId="4" fillId="2" borderId="0" xfId="2" applyNumberFormat="1" applyFont="1" applyFill="1" applyAlignment="1" applyProtection="1">
      <alignment horizontal="center" vertical="center"/>
    </xf>
    <xf numFmtId="165" fontId="5" fillId="2" borderId="1" xfId="1" applyNumberFormat="1" applyFont="1" applyFill="1" applyBorder="1" applyAlignment="1" applyProtection="1">
      <alignment horizontal="right" vertical="center"/>
    </xf>
    <xf numFmtId="164" fontId="5" fillId="2" borderId="0" xfId="2" applyNumberFormat="1" applyFont="1" applyFill="1" applyBorder="1" applyAlignment="1" applyProtection="1">
      <alignment horizontal="center" vertical="center"/>
    </xf>
    <xf numFmtId="164" fontId="4" fillId="2" borderId="0" xfId="2" applyNumberFormat="1" applyFont="1" applyFill="1" applyBorder="1" applyAlignment="1" applyProtection="1">
      <alignment horizontal="center" vertical="center"/>
    </xf>
    <xf numFmtId="165" fontId="5" fillId="2" borderId="1" xfId="1" applyNumberFormat="1" applyFont="1" applyFill="1" applyBorder="1" applyAlignment="1" applyProtection="1">
      <alignment vertical="center"/>
    </xf>
    <xf numFmtId="165" fontId="4" fillId="0" borderId="1" xfId="1" applyNumberFormat="1" applyFont="1" applyFill="1" applyBorder="1" applyAlignment="1" applyProtection="1">
      <alignment vertical="center" wrapText="1"/>
    </xf>
    <xf numFmtId="165" fontId="4" fillId="2" borderId="1" xfId="1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horizontal="left" vertical="center" indent="1"/>
    </xf>
    <xf numFmtId="164" fontId="5" fillId="2" borderId="1" xfId="2" applyNumberFormat="1" applyFont="1" applyFill="1" applyBorder="1" applyAlignment="1" applyProtection="1">
      <alignment horizontal="center" vertical="center" wrapText="1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4" fillId="2" borderId="1" xfId="1" applyNumberFormat="1" applyFont="1" applyFill="1" applyBorder="1" applyAlignment="1" applyProtection="1">
      <alignment vertical="center"/>
    </xf>
    <xf numFmtId="0" fontId="4" fillId="2" borderId="0" xfId="2" applyNumberFormat="1" applyFont="1" applyFill="1" applyAlignment="1">
      <alignment horizontal="center" vertical="center"/>
    </xf>
    <xf numFmtId="0" fontId="2" fillId="0" borderId="0" xfId="0" applyFont="1"/>
    <xf numFmtId="164" fontId="5" fillId="0" borderId="0" xfId="2" applyNumberFormat="1" applyFont="1" applyFill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9" fontId="5" fillId="0" borderId="1" xfId="2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164" fontId="5" fillId="2" borderId="6" xfId="2" applyNumberFormat="1" applyFont="1" applyFill="1" applyBorder="1" applyAlignment="1">
      <alignment horizontal="center" vertical="center"/>
    </xf>
    <xf numFmtId="164" fontId="5" fillId="2" borderId="3" xfId="2" applyNumberFormat="1" applyFont="1" applyFill="1" applyBorder="1" applyAlignment="1">
      <alignment horizontal="center" vertical="center"/>
    </xf>
    <xf numFmtId="165" fontId="10" fillId="2" borderId="0" xfId="1" applyNumberFormat="1" applyFont="1" applyFill="1" applyAlignment="1">
      <alignment vertical="center"/>
    </xf>
    <xf numFmtId="0" fontId="0" fillId="2" borderId="0" xfId="0" applyFill="1"/>
    <xf numFmtId="166" fontId="4" fillId="2" borderId="1" xfId="2" applyNumberFormat="1" applyFont="1" applyFill="1" applyBorder="1" applyAlignment="1" applyProtection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/>
    </xf>
    <xf numFmtId="165" fontId="9" fillId="3" borderId="1" xfId="1" applyNumberFormat="1" applyFont="1" applyFill="1" applyBorder="1" applyAlignment="1">
      <alignment horizontal="center" vertical="center"/>
    </xf>
    <xf numFmtId="0" fontId="4" fillId="3" borderId="0" xfId="0" applyFont="1" applyFill="1"/>
    <xf numFmtId="0" fontId="4" fillId="2" borderId="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left" indent="1"/>
    </xf>
    <xf numFmtId="0" fontId="3" fillId="2" borderId="0" xfId="0" applyFont="1" applyFill="1" applyAlignment="1">
      <alignment horizontal="left" indent="1"/>
    </xf>
    <xf numFmtId="0" fontId="12" fillId="2" borderId="0" xfId="3" applyFont="1" applyFill="1" applyAlignment="1">
      <alignment horizontal="left" indent="1"/>
    </xf>
    <xf numFmtId="0" fontId="0" fillId="2" borderId="0" xfId="0" applyFill="1" applyAlignment="1">
      <alignment horizontal="left" indent="1"/>
    </xf>
    <xf numFmtId="0" fontId="4" fillId="2" borderId="0" xfId="0" applyFont="1" applyFill="1" applyAlignment="1">
      <alignment horizontal="left" vertical="center" inden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st.gov.za/index.php/resource-center/rad-reports/business-innovation-survey" TargetMode="External"/><Relationship Id="rId1" Type="http://schemas.openxmlformats.org/officeDocument/2006/relationships/hyperlink" Target="https://hsrc.ac.za/about-cestii/measuring-innovation-capacity/business-innovation-surve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99979-31EA-434A-AC71-1F389B4066FA}">
  <dimension ref="A1:A21"/>
  <sheetViews>
    <sheetView tabSelected="1" zoomScale="85" zoomScaleNormal="85" workbookViewId="0">
      <selection activeCell="M16" sqref="M16"/>
    </sheetView>
  </sheetViews>
  <sheetFormatPr defaultRowHeight="14.5" x14ac:dyDescent="0.35"/>
  <cols>
    <col min="1" max="1" width="8.7265625" style="143"/>
    <col min="2" max="16384" width="8.7265625" style="127"/>
  </cols>
  <sheetData>
    <row r="1" spans="1:1" ht="8" customHeight="1" x14ac:dyDescent="0.35"/>
    <row r="2" spans="1:1" x14ac:dyDescent="0.35">
      <c r="A2" s="139" t="s">
        <v>260</v>
      </c>
    </row>
    <row r="3" spans="1:1" x14ac:dyDescent="0.35">
      <c r="A3" s="140"/>
    </row>
    <row r="4" spans="1:1" x14ac:dyDescent="0.35">
      <c r="A4" s="141" t="s">
        <v>264</v>
      </c>
    </row>
    <row r="5" spans="1:1" x14ac:dyDescent="0.35">
      <c r="A5" s="139"/>
    </row>
    <row r="6" spans="1:1" x14ac:dyDescent="0.35">
      <c r="A6" s="139" t="s">
        <v>261</v>
      </c>
    </row>
    <row r="7" spans="1:1" x14ac:dyDescent="0.35">
      <c r="A7" s="139" t="s">
        <v>265</v>
      </c>
    </row>
    <row r="8" spans="1:1" x14ac:dyDescent="0.35">
      <c r="A8" s="139" t="s">
        <v>266</v>
      </c>
    </row>
    <row r="9" spans="1:1" x14ac:dyDescent="0.35">
      <c r="A9" s="139"/>
    </row>
    <row r="10" spans="1:1" x14ac:dyDescent="0.35">
      <c r="A10" s="139" t="s">
        <v>270</v>
      </c>
    </row>
    <row r="11" spans="1:1" x14ac:dyDescent="0.35">
      <c r="A11" s="139"/>
    </row>
    <row r="12" spans="1:1" x14ac:dyDescent="0.35">
      <c r="A12" s="139" t="s">
        <v>271</v>
      </c>
    </row>
    <row r="13" spans="1:1" x14ac:dyDescent="0.35">
      <c r="A13" s="142" t="s">
        <v>267</v>
      </c>
    </row>
    <row r="14" spans="1:1" x14ac:dyDescent="0.35">
      <c r="A14" s="144" t="s">
        <v>273</v>
      </c>
    </row>
    <row r="15" spans="1:1" x14ac:dyDescent="0.35">
      <c r="A15" s="142" t="s">
        <v>272</v>
      </c>
    </row>
    <row r="16" spans="1:1" x14ac:dyDescent="0.35">
      <c r="A16" s="142"/>
    </row>
    <row r="17" spans="1:1" x14ac:dyDescent="0.35">
      <c r="A17" s="139" t="s">
        <v>262</v>
      </c>
    </row>
    <row r="18" spans="1:1" x14ac:dyDescent="0.35">
      <c r="A18" s="139" t="s">
        <v>269</v>
      </c>
    </row>
    <row r="19" spans="1:1" x14ac:dyDescent="0.35">
      <c r="A19" s="139"/>
    </row>
    <row r="20" spans="1:1" x14ac:dyDescent="0.35">
      <c r="A20" s="140" t="s">
        <v>263</v>
      </c>
    </row>
    <row r="21" spans="1:1" x14ac:dyDescent="0.35">
      <c r="A21" s="139" t="s">
        <v>268</v>
      </c>
    </row>
  </sheetData>
  <sheetProtection sheet="1" objects="1" scenarios="1"/>
  <protectedRanges>
    <protectedRange algorithmName="SHA-512" hashValue="p722Pl0OPCA3cQLveOmx3zxze0PPP7G1ph2KB1Q86SQ4yWQ7d9+fIJoYSgTll7Mx518/82/Zw5xUD0sxv+c6LA==" saltValue="iQEi4hv6V//gh0jRSd48vA==" spinCount="100000" sqref="A2:A13 A17:A21" name="Range1"/>
    <protectedRange algorithmName="SHA-512" hashValue="p722Pl0OPCA3cQLveOmx3zxze0PPP7G1ph2KB1Q86SQ4yWQ7d9+fIJoYSgTll7Mx518/82/Zw5xUD0sxv+c6LA==" saltValue="iQEi4hv6V//gh0jRSd48vA==" spinCount="100000" sqref="A14" name="Range1_1_1"/>
  </protectedRanges>
  <hyperlinks>
    <hyperlink ref="A13" r:id="rId1" xr:uid="{A02C0565-DBAA-43D1-926D-A908520D7259}"/>
    <hyperlink ref="A15" r:id="rId2" xr:uid="{DF4FAE58-05C7-40DB-9648-7FD898BA77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77FA6-4D40-46B1-AB59-221243594086}">
  <dimension ref="B2:K53"/>
  <sheetViews>
    <sheetView zoomScale="85" zoomScaleNormal="70" workbookViewId="0">
      <selection activeCell="F14" sqref="F14"/>
    </sheetView>
  </sheetViews>
  <sheetFormatPr defaultRowHeight="14" x14ac:dyDescent="0.3"/>
  <cols>
    <col min="1" max="1" width="8.7265625" style="4"/>
    <col min="2" max="2" width="37.08984375" style="32" customWidth="1"/>
    <col min="3" max="3" width="17.7265625" style="84" customWidth="1"/>
    <col min="4" max="7" width="17.7265625" style="24" customWidth="1"/>
    <col min="8" max="10" width="17.7265625" style="4" customWidth="1"/>
    <col min="11" max="11" width="26.36328125" style="4" customWidth="1"/>
    <col min="12" max="16384" width="8.7265625" style="4"/>
  </cols>
  <sheetData>
    <row r="2" spans="2:4" x14ac:dyDescent="0.3">
      <c r="B2" s="101" t="s">
        <v>218</v>
      </c>
    </row>
    <row r="3" spans="2:4" x14ac:dyDescent="0.3">
      <c r="B3" s="1" t="s">
        <v>200</v>
      </c>
      <c r="C3" s="33" t="s">
        <v>0</v>
      </c>
    </row>
    <row r="4" spans="2:4" x14ac:dyDescent="0.3">
      <c r="B4" s="30" t="s">
        <v>129</v>
      </c>
      <c r="C4" s="102">
        <v>57024.522960450973</v>
      </c>
    </row>
    <row r="5" spans="2:4" x14ac:dyDescent="0.3">
      <c r="B5" s="69" t="s">
        <v>17</v>
      </c>
      <c r="C5" s="102">
        <v>35258.21</v>
      </c>
      <c r="D5" s="103"/>
    </row>
    <row r="6" spans="2:4" x14ac:dyDescent="0.3">
      <c r="B6" s="69" t="s">
        <v>13</v>
      </c>
      <c r="C6" s="104">
        <v>21061.808199999999</v>
      </c>
      <c r="D6" s="103"/>
    </row>
    <row r="7" spans="2:4" x14ac:dyDescent="0.3">
      <c r="B7" s="69" t="s">
        <v>14</v>
      </c>
      <c r="C7" s="102">
        <v>21061.646000000001</v>
      </c>
      <c r="D7" s="103"/>
    </row>
    <row r="8" spans="2:4" x14ac:dyDescent="0.3">
      <c r="B8" s="69" t="s">
        <v>199</v>
      </c>
      <c r="C8" s="102">
        <v>29157.944</v>
      </c>
      <c r="D8" s="103"/>
    </row>
    <row r="9" spans="2:4" x14ac:dyDescent="0.3">
      <c r="B9" s="69" t="s">
        <v>1</v>
      </c>
      <c r="C9" s="102">
        <v>12965.51</v>
      </c>
      <c r="D9" s="103"/>
    </row>
    <row r="10" spans="2:4" x14ac:dyDescent="0.3">
      <c r="B10" s="69" t="s">
        <v>2</v>
      </c>
      <c r="C10" s="102">
        <v>8096.2983000000004</v>
      </c>
      <c r="D10" s="103"/>
    </row>
    <row r="11" spans="2:4" x14ac:dyDescent="0.3">
      <c r="B11" s="69" t="s">
        <v>3</v>
      </c>
      <c r="C11" s="102">
        <v>8096.1359000000002</v>
      </c>
      <c r="D11" s="103"/>
    </row>
    <row r="12" spans="2:4" x14ac:dyDescent="0.3">
      <c r="B12" s="69" t="s">
        <v>4</v>
      </c>
      <c r="C12" s="102">
        <v>6100.2658000000001</v>
      </c>
      <c r="D12" s="103"/>
    </row>
    <row r="13" spans="2:4" x14ac:dyDescent="0.3">
      <c r="B13" s="28" t="s">
        <v>211</v>
      </c>
      <c r="C13" s="35" t="s">
        <v>0</v>
      </c>
      <c r="D13" s="23" t="s">
        <v>17</v>
      </c>
    </row>
    <row r="14" spans="2:4" x14ac:dyDescent="0.3">
      <c r="B14" s="69" t="s">
        <v>201</v>
      </c>
      <c r="C14" s="99">
        <f>C5/$C$4</f>
        <v>0.61829907852895372</v>
      </c>
      <c r="D14" s="100">
        <f t="shared" ref="D14:D19" si="0">C5/$C$5</f>
        <v>1</v>
      </c>
    </row>
    <row r="15" spans="2:4" x14ac:dyDescent="0.3">
      <c r="B15" s="69" t="s">
        <v>13</v>
      </c>
      <c r="C15" s="99">
        <f t="shared" ref="C15:C21" si="1">C6/$C$4</f>
        <v>0.36934650404015296</v>
      </c>
      <c r="D15" s="100">
        <f t="shared" si="0"/>
        <v>0.59735897539892124</v>
      </c>
    </row>
    <row r="16" spans="2:4" x14ac:dyDescent="0.3">
      <c r="B16" s="69" t="s">
        <v>14</v>
      </c>
      <c r="C16" s="99">
        <f t="shared" si="1"/>
        <v>0.36934365964985244</v>
      </c>
      <c r="D16" s="100">
        <f>C7/$C$5</f>
        <v>0.59735437505193834</v>
      </c>
    </row>
    <row r="17" spans="2:11" x14ac:dyDescent="0.3">
      <c r="B17" s="69" t="s">
        <v>199</v>
      </c>
      <c r="C17" s="99">
        <f t="shared" si="1"/>
        <v>0.51132289208666104</v>
      </c>
      <c r="D17" s="100">
        <f t="shared" si="0"/>
        <v>0.82698310549514564</v>
      </c>
    </row>
    <row r="18" spans="2:11" x14ac:dyDescent="0.3">
      <c r="B18" s="69" t="s">
        <v>1</v>
      </c>
      <c r="C18" s="99">
        <f t="shared" si="1"/>
        <v>0.22736726809608129</v>
      </c>
      <c r="D18" s="100">
        <f t="shared" si="0"/>
        <v>0.36773023928327614</v>
      </c>
    </row>
    <row r="19" spans="2:11" x14ac:dyDescent="0.3">
      <c r="B19" s="69" t="s">
        <v>2</v>
      </c>
      <c r="C19" s="99">
        <f t="shared" si="1"/>
        <v>0.14197923769770315</v>
      </c>
      <c r="D19" s="128">
        <f t="shared" si="0"/>
        <v>0.229628738951864</v>
      </c>
    </row>
    <row r="20" spans="2:11" x14ac:dyDescent="0.3">
      <c r="B20" s="69" t="s">
        <v>3</v>
      </c>
      <c r="C20" s="99">
        <f t="shared" si="1"/>
        <v>0.14197638980013963</v>
      </c>
      <c r="D20" s="128">
        <f>C11/$C$5</f>
        <v>0.22962413293244327</v>
      </c>
    </row>
    <row r="21" spans="2:11" x14ac:dyDescent="0.3">
      <c r="B21" s="69" t="s">
        <v>4</v>
      </c>
      <c r="C21" s="99">
        <f t="shared" si="1"/>
        <v>0.10697618293502963</v>
      </c>
      <c r="D21" s="100">
        <f>C12/$C$5</f>
        <v>0.17301688883241662</v>
      </c>
    </row>
    <row r="22" spans="2:11" x14ac:dyDescent="0.3">
      <c r="C22" s="105"/>
      <c r="D22" s="106"/>
    </row>
    <row r="23" spans="2:11" x14ac:dyDescent="0.3">
      <c r="B23" s="101" t="s">
        <v>219</v>
      </c>
    </row>
    <row r="24" spans="2:11" ht="56" x14ac:dyDescent="0.3">
      <c r="B24" s="28" t="s">
        <v>200</v>
      </c>
      <c r="C24" s="35" t="s">
        <v>0</v>
      </c>
      <c r="D24" s="29" t="s">
        <v>5</v>
      </c>
      <c r="E24" s="29" t="s">
        <v>6</v>
      </c>
      <c r="F24" s="29" t="s">
        <v>10</v>
      </c>
      <c r="G24" s="29" t="s">
        <v>8</v>
      </c>
      <c r="H24" s="29" t="s">
        <v>7</v>
      </c>
      <c r="I24" s="29" t="s">
        <v>11</v>
      </c>
      <c r="J24" s="29" t="s">
        <v>12</v>
      </c>
      <c r="K24" s="29" t="s">
        <v>9</v>
      </c>
    </row>
    <row r="25" spans="2:11" x14ac:dyDescent="0.3">
      <c r="B25" s="30" t="s">
        <v>129</v>
      </c>
      <c r="C25" s="107">
        <v>57024.522960450973</v>
      </c>
      <c r="D25" s="108">
        <v>1549.5615</v>
      </c>
      <c r="E25" s="108">
        <v>18978.226999999999</v>
      </c>
      <c r="F25" s="108">
        <v>489.800004</v>
      </c>
      <c r="G25" s="108">
        <v>26764.955000000002</v>
      </c>
      <c r="H25" s="108">
        <v>5100.3333000000002</v>
      </c>
      <c r="I25" s="108">
        <v>754.25004530000001</v>
      </c>
      <c r="J25" s="108">
        <v>873.78955599999995</v>
      </c>
      <c r="K25" s="108">
        <v>2513.6059</v>
      </c>
    </row>
    <row r="26" spans="2:11" x14ac:dyDescent="0.3">
      <c r="B26" s="69" t="s">
        <v>201</v>
      </c>
      <c r="C26" s="107">
        <v>35258.21</v>
      </c>
      <c r="D26" s="109">
        <v>905.07934767510005</v>
      </c>
      <c r="E26" s="109">
        <v>11803.536749990499</v>
      </c>
      <c r="F26" s="109">
        <v>273.23356079138881</v>
      </c>
      <c r="G26" s="109">
        <v>16658.930878289</v>
      </c>
      <c r="H26" s="109">
        <v>2849.8958969077803</v>
      </c>
      <c r="I26" s="109">
        <v>513.88737563890027</v>
      </c>
      <c r="J26" s="109">
        <v>687.92647857488475</v>
      </c>
      <c r="K26" s="109">
        <v>1565.7180770134801</v>
      </c>
    </row>
    <row r="27" spans="2:11" x14ac:dyDescent="0.3">
      <c r="B27" s="110" t="s">
        <v>199</v>
      </c>
      <c r="C27" s="107">
        <v>29157.944</v>
      </c>
      <c r="D27" s="109">
        <v>829.32438506309995</v>
      </c>
      <c r="E27" s="109">
        <v>9469.9208190349</v>
      </c>
      <c r="F27" s="109">
        <v>252.06905771854679</v>
      </c>
      <c r="G27" s="109">
        <v>13866.125589841002</v>
      </c>
      <c r="H27" s="109">
        <v>2326.3757555625898</v>
      </c>
      <c r="I27" s="109">
        <v>464.84633939351232</v>
      </c>
      <c r="J27" s="109">
        <v>682.73127539073107</v>
      </c>
      <c r="K27" s="109">
        <v>1266.5507136802</v>
      </c>
    </row>
    <row r="28" spans="2:11" x14ac:dyDescent="0.3">
      <c r="B28" s="110" t="s">
        <v>13</v>
      </c>
      <c r="C28" s="107">
        <v>21061.808199999999</v>
      </c>
      <c r="D28" s="109">
        <v>386.21937137445002</v>
      </c>
      <c r="E28" s="109">
        <v>6533.4368357291996</v>
      </c>
      <c r="F28" s="109">
        <v>219.86142579552001</v>
      </c>
      <c r="G28" s="109">
        <v>10160.469393172001</v>
      </c>
      <c r="H28" s="109">
        <v>1910.2079395491301</v>
      </c>
      <c r="I28" s="109">
        <v>359.3564755078271</v>
      </c>
      <c r="J28" s="109">
        <v>487.33716362563473</v>
      </c>
      <c r="K28" s="109">
        <v>1004.91802180926</v>
      </c>
    </row>
    <row r="29" spans="2:11" x14ac:dyDescent="0.3">
      <c r="B29" s="110" t="s">
        <v>14</v>
      </c>
      <c r="C29" s="107">
        <v>21061.646000000001</v>
      </c>
      <c r="D29" s="109">
        <v>565.66308680280008</v>
      </c>
      <c r="E29" s="109">
        <v>7001.7568499400995</v>
      </c>
      <c r="F29" s="109">
        <v>45.672331992987594</v>
      </c>
      <c r="G29" s="109">
        <v>9806.3476265579993</v>
      </c>
      <c r="H29" s="109">
        <v>2173.2260074301703</v>
      </c>
      <c r="I29" s="109">
        <v>141.85648236985188</v>
      </c>
      <c r="J29" s="109">
        <v>587.91890465888355</v>
      </c>
      <c r="K29" s="109">
        <v>739.20574756261999</v>
      </c>
    </row>
    <row r="30" spans="2:11" s="62" customFormat="1" ht="56" x14ac:dyDescent="0.3">
      <c r="B30" s="28" t="s">
        <v>210</v>
      </c>
      <c r="C30" s="35" t="s">
        <v>0</v>
      </c>
      <c r="D30" s="29" t="s">
        <v>5</v>
      </c>
      <c r="E30" s="29" t="s">
        <v>6</v>
      </c>
      <c r="F30" s="29" t="s">
        <v>10</v>
      </c>
      <c r="G30" s="29" t="s">
        <v>8</v>
      </c>
      <c r="H30" s="29" t="s">
        <v>7</v>
      </c>
      <c r="I30" s="29" t="s">
        <v>11</v>
      </c>
      <c r="J30" s="29" t="s">
        <v>12</v>
      </c>
      <c r="K30" s="29" t="s">
        <v>9</v>
      </c>
    </row>
    <row r="31" spans="2:11" x14ac:dyDescent="0.3">
      <c r="B31" s="69" t="s">
        <v>201</v>
      </c>
      <c r="C31" s="111">
        <f t="shared" ref="C31:K31" si="2">C26/C$25</f>
        <v>0.61829907852895372</v>
      </c>
      <c r="D31" s="112">
        <f t="shared" si="2"/>
        <v>0.58408740000000003</v>
      </c>
      <c r="E31" s="112">
        <f t="shared" si="2"/>
        <v>0.62195149999999999</v>
      </c>
      <c r="F31" s="112">
        <f t="shared" si="2"/>
        <v>0.55784719999999999</v>
      </c>
      <c r="G31" s="112">
        <f t="shared" si="2"/>
        <v>0.62241579999999996</v>
      </c>
      <c r="H31" s="112">
        <f t="shared" si="2"/>
        <v>0.5587666</v>
      </c>
      <c r="I31" s="112">
        <f t="shared" si="2"/>
        <v>0.68132230000000005</v>
      </c>
      <c r="J31" s="112">
        <f t="shared" si="2"/>
        <v>0.78729079999999996</v>
      </c>
      <c r="K31" s="112">
        <f t="shared" si="2"/>
        <v>0.62289720000000004</v>
      </c>
    </row>
    <row r="32" spans="2:11" x14ac:dyDescent="0.3">
      <c r="B32" s="110" t="s">
        <v>15</v>
      </c>
      <c r="C32" s="111">
        <f t="shared" ref="C32:K32" si="3">C27/C$25</f>
        <v>0.51132289208666104</v>
      </c>
      <c r="D32" s="112">
        <f t="shared" si="3"/>
        <v>0.53519939999999999</v>
      </c>
      <c r="E32" s="112">
        <f t="shared" si="3"/>
        <v>0.49898870000000001</v>
      </c>
      <c r="F32" s="112">
        <f t="shared" si="3"/>
        <v>0.51463669999999995</v>
      </c>
      <c r="G32" s="112">
        <f t="shared" si="3"/>
        <v>0.51807020000000004</v>
      </c>
      <c r="H32" s="112">
        <f t="shared" si="3"/>
        <v>0.45612229999999993</v>
      </c>
      <c r="I32" s="112">
        <f t="shared" si="3"/>
        <v>0.61630269999999998</v>
      </c>
      <c r="J32" s="112">
        <f t="shared" si="3"/>
        <v>0.78134519999999985</v>
      </c>
      <c r="K32" s="112">
        <f t="shared" si="3"/>
        <v>0.50387800000000005</v>
      </c>
    </row>
    <row r="33" spans="2:11" x14ac:dyDescent="0.3">
      <c r="B33" s="110" t="s">
        <v>13</v>
      </c>
      <c r="C33" s="111">
        <f t="shared" ref="C33:K33" si="4">C28/C$25</f>
        <v>0.36934650404015296</v>
      </c>
      <c r="D33" s="112">
        <f t="shared" si="4"/>
        <v>0.2492443</v>
      </c>
      <c r="E33" s="112">
        <f t="shared" si="4"/>
        <v>0.3442596</v>
      </c>
      <c r="F33" s="112">
        <f t="shared" si="4"/>
        <v>0.44888</v>
      </c>
      <c r="G33" s="112">
        <f t="shared" si="4"/>
        <v>0.37961840000000002</v>
      </c>
      <c r="H33" s="112">
        <f t="shared" si="4"/>
        <v>0.37452609999999997</v>
      </c>
      <c r="I33" s="112">
        <f t="shared" si="4"/>
        <v>0.47644209999999998</v>
      </c>
      <c r="J33" s="112">
        <f t="shared" si="4"/>
        <v>0.55772829999999995</v>
      </c>
      <c r="K33" s="112">
        <f t="shared" si="4"/>
        <v>0.39979140000000002</v>
      </c>
    </row>
    <row r="34" spans="2:11" x14ac:dyDescent="0.3">
      <c r="B34" s="110" t="s">
        <v>14</v>
      </c>
      <c r="C34" s="111">
        <f t="shared" ref="C34:K34" si="5">C29/C$25</f>
        <v>0.36934365964985244</v>
      </c>
      <c r="D34" s="112">
        <f t="shared" si="5"/>
        <v>0.36504720000000007</v>
      </c>
      <c r="E34" s="112">
        <f t="shared" si="5"/>
        <v>0.36893629999999999</v>
      </c>
      <c r="F34" s="112">
        <f t="shared" si="5"/>
        <v>9.3246899999999994E-2</v>
      </c>
      <c r="G34" s="112">
        <f t="shared" si="5"/>
        <v>0.36638759999999992</v>
      </c>
      <c r="H34" s="112">
        <f t="shared" si="5"/>
        <v>0.42609490000000005</v>
      </c>
      <c r="I34" s="112">
        <f t="shared" si="5"/>
        <v>0.18807620000000003</v>
      </c>
      <c r="J34" s="112">
        <f t="shared" si="5"/>
        <v>0.67283809999999999</v>
      </c>
      <c r="K34" s="112">
        <f t="shared" si="5"/>
        <v>0.2940818</v>
      </c>
    </row>
    <row r="36" spans="2:11" x14ac:dyDescent="0.3">
      <c r="B36" s="101" t="s">
        <v>220</v>
      </c>
    </row>
    <row r="37" spans="2:11" ht="28" x14ac:dyDescent="0.3">
      <c r="B37" s="28" t="s">
        <v>200</v>
      </c>
      <c r="C37" s="35" t="s">
        <v>0</v>
      </c>
      <c r="D37" s="29" t="s">
        <v>18</v>
      </c>
      <c r="E37" s="29" t="s">
        <v>19</v>
      </c>
      <c r="F37" s="29" t="s">
        <v>20</v>
      </c>
      <c r="G37" s="29" t="s">
        <v>21</v>
      </c>
    </row>
    <row r="38" spans="2:11" x14ac:dyDescent="0.3">
      <c r="B38" s="45" t="s">
        <v>203</v>
      </c>
      <c r="C38" s="123">
        <v>35258.21</v>
      </c>
      <c r="D38" s="113">
        <f>C9</f>
        <v>12965.51</v>
      </c>
      <c r="E38" s="113">
        <f>C10</f>
        <v>8096.2983000000004</v>
      </c>
      <c r="F38" s="113">
        <f>C11</f>
        <v>8096.1359000000002</v>
      </c>
      <c r="G38" s="113">
        <f>C12</f>
        <v>6100.2658000000001</v>
      </c>
    </row>
    <row r="39" spans="2:11" ht="42" x14ac:dyDescent="0.3">
      <c r="B39" s="70" t="s">
        <v>22</v>
      </c>
      <c r="C39" s="107">
        <f>SUM(D39:G39)</f>
        <v>19629.717843580289</v>
      </c>
      <c r="D39" s="114">
        <v>7848.2381626230499</v>
      </c>
      <c r="E39" s="114">
        <v>3555.0042124566257</v>
      </c>
      <c r="F39" s="114">
        <v>4546.2376204577686</v>
      </c>
      <c r="G39" s="114">
        <v>3680.2378480428456</v>
      </c>
    </row>
    <row r="40" spans="2:11" ht="42" x14ac:dyDescent="0.3">
      <c r="B40" s="70" t="s">
        <v>23</v>
      </c>
      <c r="C40" s="107">
        <f t="shared" ref="C40:C45" si="6">SUM(D40:G40)</f>
        <v>20440.314499561297</v>
      </c>
      <c r="D40" s="114">
        <v>8569.6543646341561</v>
      </c>
      <c r="E40" s="114">
        <v>4411.2101531143071</v>
      </c>
      <c r="F40" s="114">
        <v>4003.902425169194</v>
      </c>
      <c r="G40" s="114">
        <v>3455.5475566436412</v>
      </c>
    </row>
    <row r="41" spans="2:11" ht="28" x14ac:dyDescent="0.3">
      <c r="B41" s="70" t="s">
        <v>24</v>
      </c>
      <c r="C41" s="107">
        <f t="shared" si="6"/>
        <v>14665.294218673429</v>
      </c>
      <c r="D41" s="114">
        <v>7162.661547570825</v>
      </c>
      <c r="E41" s="114">
        <v>2552.9562685288847</v>
      </c>
      <c r="F41" s="114">
        <v>3183.9141689492135</v>
      </c>
      <c r="G41" s="114">
        <v>1765.7622336245061</v>
      </c>
    </row>
    <row r="42" spans="2:11" ht="42" x14ac:dyDescent="0.3">
      <c r="B42" s="70" t="s">
        <v>25</v>
      </c>
      <c r="C42" s="107">
        <f t="shared" si="6"/>
        <v>20790.137264491648</v>
      </c>
      <c r="D42" s="114">
        <v>9716.443094052076</v>
      </c>
      <c r="E42" s="114">
        <v>3671.5979485817943</v>
      </c>
      <c r="F42" s="114">
        <v>3968.9237753953844</v>
      </c>
      <c r="G42" s="114">
        <v>3433.1724464623931</v>
      </c>
    </row>
    <row r="43" spans="2:11" ht="42" x14ac:dyDescent="0.3">
      <c r="B43" s="70" t="s">
        <v>26</v>
      </c>
      <c r="C43" s="107">
        <f t="shared" si="6"/>
        <v>17676.065396877355</v>
      </c>
      <c r="D43" s="114">
        <v>7361.6649191123252</v>
      </c>
      <c r="E43" s="114">
        <v>3056.3747874881924</v>
      </c>
      <c r="F43" s="114">
        <v>3658.8050339276911</v>
      </c>
      <c r="G43" s="114">
        <v>3599.2206563491463</v>
      </c>
    </row>
    <row r="44" spans="2:11" ht="56" x14ac:dyDescent="0.3">
      <c r="B44" s="70" t="s">
        <v>27</v>
      </c>
      <c r="C44" s="107">
        <f t="shared" si="6"/>
        <v>19109.475979805913</v>
      </c>
      <c r="D44" s="114">
        <v>8108.0210717517139</v>
      </c>
      <c r="E44" s="114">
        <v>4108.0475704287892</v>
      </c>
      <c r="F44" s="114">
        <v>3586.9633090564967</v>
      </c>
      <c r="G44" s="114">
        <v>3306.4440285689116</v>
      </c>
    </row>
    <row r="45" spans="2:11" ht="42" x14ac:dyDescent="0.3">
      <c r="B45" s="70" t="s">
        <v>28</v>
      </c>
      <c r="C45" s="107">
        <f t="shared" si="6"/>
        <v>13335.499272721348</v>
      </c>
      <c r="D45" s="114">
        <v>5980.0695530110597</v>
      </c>
      <c r="E45" s="114">
        <v>1934.2634995633678</v>
      </c>
      <c r="F45" s="114">
        <v>2795.4566577079027</v>
      </c>
      <c r="G45" s="114">
        <v>2625.7095624390186</v>
      </c>
    </row>
    <row r="46" spans="2:11" ht="32.5" customHeight="1" x14ac:dyDescent="0.3">
      <c r="B46" s="28" t="s">
        <v>209</v>
      </c>
      <c r="C46" s="35" t="s">
        <v>0</v>
      </c>
      <c r="D46" s="29" t="s">
        <v>18</v>
      </c>
      <c r="E46" s="29" t="s">
        <v>19</v>
      </c>
      <c r="F46" s="29" t="s">
        <v>20</v>
      </c>
      <c r="G46" s="29" t="s">
        <v>21</v>
      </c>
    </row>
    <row r="47" spans="2:11" ht="46.5" customHeight="1" x14ac:dyDescent="0.3">
      <c r="B47" s="70" t="s">
        <v>22</v>
      </c>
      <c r="C47" s="99">
        <f>C39/C$38</f>
        <v>0.55674175868770104</v>
      </c>
      <c r="D47" s="100">
        <f>D39/D$38</f>
        <v>0.60531657934188854</v>
      </c>
      <c r="E47" s="100">
        <f>E39/E$38</f>
        <v>0.4390900731086731</v>
      </c>
      <c r="F47" s="100">
        <f>F39/F$38</f>
        <v>0.56153178215026855</v>
      </c>
      <c r="G47" s="100">
        <f>G39/G$38</f>
        <v>0.60329139232635498</v>
      </c>
    </row>
    <row r="48" spans="2:11" ht="45" customHeight="1" x14ac:dyDescent="0.3">
      <c r="B48" s="70" t="s">
        <v>23</v>
      </c>
      <c r="C48" s="99">
        <f t="shared" ref="C48:D53" si="7">C40/C$38</f>
        <v>0.57973205388365712</v>
      </c>
      <c r="D48" s="100">
        <f t="shared" si="7"/>
        <v>0.66095775365829468</v>
      </c>
      <c r="E48" s="100">
        <f t="shared" ref="E48:G48" si="8">E40/E$38</f>
        <v>0.54484283924102783</v>
      </c>
      <c r="F48" s="100">
        <f t="shared" si="8"/>
        <v>0.4945448637008667</v>
      </c>
      <c r="G48" s="100">
        <f t="shared" si="8"/>
        <v>0.56645852327346802</v>
      </c>
    </row>
    <row r="49" spans="2:7" ht="28" x14ac:dyDescent="0.3">
      <c r="B49" s="70" t="s">
        <v>24</v>
      </c>
      <c r="C49" s="99">
        <f t="shared" si="7"/>
        <v>0.41593983978975191</v>
      </c>
      <c r="D49" s="100">
        <f t="shared" si="7"/>
        <v>0.55243963003158569</v>
      </c>
      <c r="E49" s="100">
        <f t="shared" ref="E49:G49" si="9">E41/E$38</f>
        <v>0.31532388925552368</v>
      </c>
      <c r="F49" s="100">
        <f t="shared" si="9"/>
        <v>0.39326342940330505</v>
      </c>
      <c r="G49" s="100">
        <f t="shared" si="9"/>
        <v>0.28945660591125488</v>
      </c>
    </row>
    <row r="50" spans="2:7" ht="42" x14ac:dyDescent="0.3">
      <c r="B50" s="70" t="s">
        <v>25</v>
      </c>
      <c r="C50" s="99">
        <f t="shared" si="7"/>
        <v>0.58965379310213561</v>
      </c>
      <c r="D50" s="100">
        <f t="shared" si="7"/>
        <v>0.74940693378448486</v>
      </c>
      <c r="E50" s="100">
        <f t="shared" ref="E50:G50" si="10">E42/E$38</f>
        <v>0.45349094271659851</v>
      </c>
      <c r="F50" s="100">
        <f t="shared" si="10"/>
        <v>0.4902244508266449</v>
      </c>
      <c r="G50" s="100">
        <f t="shared" si="10"/>
        <v>0.5627906322479248</v>
      </c>
    </row>
    <row r="51" spans="2:7" ht="42" x14ac:dyDescent="0.3">
      <c r="B51" s="70" t="s">
        <v>26</v>
      </c>
      <c r="C51" s="99">
        <f t="shared" si="7"/>
        <v>0.5013318996306777</v>
      </c>
      <c r="D51" s="100">
        <f t="shared" si="7"/>
        <v>0.56778830289840698</v>
      </c>
      <c r="E51" s="100">
        <f t="shared" ref="E51:G51" si="11">E43/E$38</f>
        <v>0.37750273942947388</v>
      </c>
      <c r="F51" s="100">
        <f t="shared" si="11"/>
        <v>0.45191991329193115</v>
      </c>
      <c r="G51" s="100">
        <f t="shared" si="11"/>
        <v>0.59001046419143677</v>
      </c>
    </row>
    <row r="52" spans="2:7" ht="56" x14ac:dyDescent="0.3">
      <c r="B52" s="70" t="s">
        <v>27</v>
      </c>
      <c r="C52" s="99">
        <f t="shared" si="7"/>
        <v>0.54198656085507213</v>
      </c>
      <c r="D52" s="100">
        <f t="shared" si="7"/>
        <v>0.62535303831100464</v>
      </c>
      <c r="E52" s="100">
        <f t="shared" ref="E52:G52" si="12">E44/E$38</f>
        <v>0.50739824771881104</v>
      </c>
      <c r="F52" s="100">
        <f t="shared" si="12"/>
        <v>0.44304633140563965</v>
      </c>
      <c r="G52" s="100">
        <f t="shared" si="12"/>
        <v>0.54201638698577881</v>
      </c>
    </row>
    <row r="53" spans="2:7" ht="42" x14ac:dyDescent="0.3">
      <c r="B53" s="70" t="s">
        <v>28</v>
      </c>
      <c r="C53" s="99">
        <f t="shared" si="7"/>
        <v>0.37822394479814342</v>
      </c>
      <c r="D53" s="100">
        <f t="shared" si="7"/>
        <v>0.46122902631759644</v>
      </c>
      <c r="E53" s="100">
        <f t="shared" ref="E53:G53" si="13">E45/E$38</f>
        <v>0.23890714347362518</v>
      </c>
      <c r="F53" s="100">
        <f t="shared" si="13"/>
        <v>0.34528282284736633</v>
      </c>
      <c r="G53" s="100">
        <f t="shared" si="13"/>
        <v>0.43042543530464172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A6F0B-1E59-42DE-95B5-D7027CE84523}">
  <dimension ref="B2:E111"/>
  <sheetViews>
    <sheetView zoomScale="70" zoomScaleNormal="70" workbookViewId="0">
      <selection activeCell="K9" sqref="K9"/>
    </sheetView>
  </sheetViews>
  <sheetFormatPr defaultRowHeight="14" x14ac:dyDescent="0.3"/>
  <cols>
    <col min="1" max="1" width="8.7265625" style="4"/>
    <col min="2" max="2" width="25.6328125" style="4" customWidth="1"/>
    <col min="3" max="3" width="21.08984375" style="21" customWidth="1"/>
    <col min="4" max="5" width="21.08984375" style="22" customWidth="1"/>
    <col min="6" max="16384" width="8.7265625" style="4"/>
  </cols>
  <sheetData>
    <row r="2" spans="2:5" x14ac:dyDescent="0.3">
      <c r="B2" s="15" t="s">
        <v>216</v>
      </c>
    </row>
    <row r="3" spans="2:5" x14ac:dyDescent="0.3">
      <c r="B3" s="1" t="s">
        <v>200</v>
      </c>
      <c r="C3" s="2" t="s">
        <v>0</v>
      </c>
      <c r="D3" s="3" t="s">
        <v>17</v>
      </c>
      <c r="E3" s="3" t="s">
        <v>16</v>
      </c>
    </row>
    <row r="4" spans="2:5" x14ac:dyDescent="0.3">
      <c r="B4" s="5" t="s">
        <v>129</v>
      </c>
      <c r="C4" s="6">
        <v>57024.522960450973</v>
      </c>
      <c r="D4" s="7">
        <v>35258.21</v>
      </c>
      <c r="E4" s="7">
        <v>21766.312960450974</v>
      </c>
    </row>
    <row r="5" spans="2:5" x14ac:dyDescent="0.3">
      <c r="B5" s="69" t="s">
        <v>79</v>
      </c>
      <c r="C5" s="6">
        <v>1549.5615331101706</v>
      </c>
      <c r="D5" s="7">
        <v>905.07934672297904</v>
      </c>
      <c r="E5" s="7">
        <v>644.482213348085</v>
      </c>
    </row>
    <row r="6" spans="2:5" x14ac:dyDescent="0.3">
      <c r="B6" s="69" t="s">
        <v>6</v>
      </c>
      <c r="C6" s="6">
        <v>18978.226945823299</v>
      </c>
      <c r="D6" s="7">
        <v>11803.537859587967</v>
      </c>
      <c r="E6" s="7">
        <v>7174.6900009659121</v>
      </c>
    </row>
    <row r="7" spans="2:5" x14ac:dyDescent="0.3">
      <c r="B7" s="69" t="s">
        <v>80</v>
      </c>
      <c r="C7" s="6">
        <v>36006.935055511749</v>
      </c>
      <c r="D7" s="7">
        <v>22276.359698039887</v>
      </c>
      <c r="E7" s="7">
        <v>13730.574428938047</v>
      </c>
    </row>
    <row r="8" spans="2:5" x14ac:dyDescent="0.3">
      <c r="B8" s="69" t="s">
        <v>81</v>
      </c>
      <c r="C8" s="6">
        <v>489.80001019623421</v>
      </c>
      <c r="D8" s="7">
        <v>273.23355536390096</v>
      </c>
      <c r="E8" s="7">
        <v>216.56645909914016</v>
      </c>
    </row>
    <row r="9" spans="2:5" x14ac:dyDescent="0.3">
      <c r="B9" s="28" t="s">
        <v>211</v>
      </c>
      <c r="C9" s="2" t="s">
        <v>0</v>
      </c>
      <c r="D9" s="3" t="s">
        <v>17</v>
      </c>
      <c r="E9" s="3" t="s">
        <v>16</v>
      </c>
    </row>
    <row r="10" spans="2:5" x14ac:dyDescent="0.3">
      <c r="B10" s="69" t="s">
        <v>79</v>
      </c>
      <c r="C10" s="8">
        <f t="shared" ref="C10:E13" si="0">C5/C$4</f>
        <v>2.7173599228262898E-2</v>
      </c>
      <c r="D10" s="9">
        <f t="shared" si="0"/>
        <v>2.567003108561039E-2</v>
      </c>
      <c r="E10" s="9">
        <f t="shared" si="0"/>
        <v>2.9609158635139465E-2</v>
      </c>
    </row>
    <row r="11" spans="2:5" x14ac:dyDescent="0.3">
      <c r="B11" s="69" t="s">
        <v>6</v>
      </c>
      <c r="C11" s="8">
        <f t="shared" si="0"/>
        <v>0.33280816674232483</v>
      </c>
      <c r="D11" s="9">
        <f>D6/D$4</f>
        <v>0.33477416634559631</v>
      </c>
      <c r="E11" s="9">
        <f t="shared" si="0"/>
        <v>0.32962357997894287</v>
      </c>
    </row>
    <row r="12" spans="2:5" x14ac:dyDescent="0.3">
      <c r="B12" s="69" t="s">
        <v>80</v>
      </c>
      <c r="C12" s="8">
        <f t="shared" si="0"/>
        <v>0.63142895698547363</v>
      </c>
      <c r="D12" s="9">
        <f t="shared" si="0"/>
        <v>0.63180631399154663</v>
      </c>
      <c r="E12" s="9">
        <f t="shared" si="0"/>
        <v>0.63081765174865723</v>
      </c>
    </row>
    <row r="13" spans="2:5" x14ac:dyDescent="0.3">
      <c r="B13" s="69" t="s">
        <v>81</v>
      </c>
      <c r="C13" s="8">
        <f t="shared" si="0"/>
        <v>8.5892872884869576E-3</v>
      </c>
      <c r="D13" s="9">
        <f t="shared" si="0"/>
        <v>7.7495016157627106E-3</v>
      </c>
      <c r="E13" s="9">
        <f t="shared" si="0"/>
        <v>9.9496161565184593E-3</v>
      </c>
    </row>
    <row r="14" spans="2:5" x14ac:dyDescent="0.3">
      <c r="B14" s="10" t="s">
        <v>0</v>
      </c>
      <c r="C14" s="11">
        <f>SUM(C10:C13)</f>
        <v>1.0000000102445483</v>
      </c>
      <c r="D14" s="12">
        <f>SUM(D10:D13)</f>
        <v>1.000000013038516</v>
      </c>
      <c r="E14" s="12">
        <f>SUM(E10:E13)</f>
        <v>1.000000006519258</v>
      </c>
    </row>
    <row r="15" spans="2:5" x14ac:dyDescent="0.3">
      <c r="C15" s="13"/>
      <c r="D15" s="14"/>
      <c r="E15" s="14"/>
    </row>
    <row r="16" spans="2:5" x14ac:dyDescent="0.3">
      <c r="B16" s="15" t="s">
        <v>217</v>
      </c>
      <c r="C16" s="13"/>
      <c r="D16" s="14"/>
      <c r="E16" s="14"/>
    </row>
    <row r="17" spans="2:5" x14ac:dyDescent="0.3">
      <c r="B17" s="1" t="s">
        <v>200</v>
      </c>
      <c r="C17" s="2" t="s">
        <v>0</v>
      </c>
      <c r="D17" s="3" t="s">
        <v>17</v>
      </c>
      <c r="E17" s="3" t="s">
        <v>16</v>
      </c>
    </row>
    <row r="18" spans="2:5" x14ac:dyDescent="0.3">
      <c r="B18" s="5" t="s">
        <v>129</v>
      </c>
      <c r="C18" s="6">
        <v>57024.522960450973</v>
      </c>
      <c r="D18" s="7">
        <v>35258.21</v>
      </c>
      <c r="E18" s="7">
        <v>21766.312960450974</v>
      </c>
    </row>
    <row r="19" spans="2:5" x14ac:dyDescent="0.3">
      <c r="B19" s="69" t="s">
        <v>82</v>
      </c>
      <c r="C19" s="6">
        <v>3828.0001097877253</v>
      </c>
      <c r="D19" s="7">
        <v>2363.1270899814367</v>
      </c>
      <c r="E19" s="7">
        <v>1464.8730091010141</v>
      </c>
    </row>
    <row r="20" spans="2:5" x14ac:dyDescent="0.3">
      <c r="B20" s="69" t="s">
        <v>83</v>
      </c>
      <c r="C20" s="6">
        <v>4582.8723551594021</v>
      </c>
      <c r="D20" s="7">
        <v>2938.6111322012543</v>
      </c>
      <c r="E20" s="7">
        <v>1644.2611468361304</v>
      </c>
    </row>
    <row r="21" spans="2:5" x14ac:dyDescent="0.3">
      <c r="B21" s="69" t="s">
        <v>84</v>
      </c>
      <c r="C21" s="6">
        <v>13964.349050607723</v>
      </c>
      <c r="D21" s="7">
        <v>9094.5476710596686</v>
      </c>
      <c r="E21" s="7">
        <v>4869.8008294150904</v>
      </c>
    </row>
    <row r="22" spans="2:5" x14ac:dyDescent="0.3">
      <c r="B22" s="69" t="s">
        <v>85</v>
      </c>
      <c r="C22" s="6">
        <v>34649.301869761926</v>
      </c>
      <c r="D22" s="7">
        <v>20861.92410675764</v>
      </c>
      <c r="E22" s="7">
        <v>13787.378623785415</v>
      </c>
    </row>
    <row r="23" spans="2:5" x14ac:dyDescent="0.3">
      <c r="B23" s="28" t="s">
        <v>211</v>
      </c>
      <c r="C23" s="2" t="s">
        <v>0</v>
      </c>
      <c r="D23" s="3" t="s">
        <v>17</v>
      </c>
      <c r="E23" s="3" t="s">
        <v>16</v>
      </c>
    </row>
    <row r="24" spans="2:5" x14ac:dyDescent="0.3">
      <c r="B24" s="69" t="s">
        <v>82</v>
      </c>
      <c r="C24" s="8">
        <f t="shared" ref="C24:E25" si="1">C19/C$18</f>
        <v>6.7129015922546387E-2</v>
      </c>
      <c r="D24" s="9">
        <f t="shared" si="1"/>
        <v>6.702345609664917E-2</v>
      </c>
      <c r="E24" s="9">
        <f t="shared" si="1"/>
        <v>6.7300006747245789E-2</v>
      </c>
    </row>
    <row r="25" spans="2:5" x14ac:dyDescent="0.3">
      <c r="B25" s="69" t="s">
        <v>83</v>
      </c>
      <c r="C25" s="8">
        <f t="shared" si="1"/>
        <v>8.0366693437099443E-2</v>
      </c>
      <c r="D25" s="9">
        <f t="shared" si="1"/>
        <v>8.33454430103302E-2</v>
      </c>
      <c r="E25" s="9">
        <f t="shared" si="1"/>
        <v>7.5541555881500244E-2</v>
      </c>
    </row>
    <row r="26" spans="2:5" x14ac:dyDescent="0.3">
      <c r="B26" s="69" t="s">
        <v>84</v>
      </c>
      <c r="C26" s="8">
        <f>C21/C$18</f>
        <v>0.2448832243680954</v>
      </c>
      <c r="D26" s="9">
        <f t="shared" ref="D26" si="2">D21/D$18</f>
        <v>0.25794127583503723</v>
      </c>
      <c r="E26" s="9">
        <f>E21/E$18</f>
        <v>0.22373108565807343</v>
      </c>
    </row>
    <row r="27" spans="2:5" x14ac:dyDescent="0.3">
      <c r="B27" s="69" t="s">
        <v>85</v>
      </c>
      <c r="C27" s="8">
        <f>C22/C$18</f>
        <v>0.60762107372283936</v>
      </c>
      <c r="D27" s="9">
        <f>D22/D$18</f>
        <v>0.5916898250579834</v>
      </c>
      <c r="E27" s="9">
        <f>E22/E$18</f>
        <v>0.63342738151550293</v>
      </c>
    </row>
    <row r="28" spans="2:5" x14ac:dyDescent="0.3">
      <c r="B28" s="10" t="s">
        <v>0</v>
      </c>
      <c r="C28" s="11">
        <f>SUM(C24:C27)</f>
        <v>1.0000000074505806</v>
      </c>
      <c r="D28" s="12">
        <f>SUM(D24:D27)</f>
        <v>1</v>
      </c>
      <c r="E28" s="12">
        <f>SUM(E24:E27)</f>
        <v>1.0000000298023224</v>
      </c>
    </row>
    <row r="29" spans="2:5" x14ac:dyDescent="0.3">
      <c r="C29" s="13"/>
      <c r="D29" s="14"/>
      <c r="E29" s="14"/>
    </row>
    <row r="30" spans="2:5" x14ac:dyDescent="0.3">
      <c r="B30" s="15" t="s">
        <v>221</v>
      </c>
      <c r="C30" s="13"/>
      <c r="D30" s="14"/>
      <c r="E30" s="14"/>
    </row>
    <row r="31" spans="2:5" x14ac:dyDescent="0.3">
      <c r="B31" s="1" t="s">
        <v>200</v>
      </c>
      <c r="C31" s="2" t="s">
        <v>0</v>
      </c>
      <c r="D31" s="3" t="s">
        <v>17</v>
      </c>
      <c r="E31" s="3" t="s">
        <v>16</v>
      </c>
    </row>
    <row r="32" spans="2:5" x14ac:dyDescent="0.3">
      <c r="B32" s="5" t="s">
        <v>129</v>
      </c>
      <c r="C32" s="6">
        <v>57024.522960450973</v>
      </c>
      <c r="D32" s="7">
        <v>35258.21</v>
      </c>
      <c r="E32" s="7">
        <v>21766.312960450974</v>
      </c>
    </row>
    <row r="33" spans="2:5" x14ac:dyDescent="0.3">
      <c r="B33" s="69" t="s">
        <v>89</v>
      </c>
      <c r="C33" s="6">
        <v>6047.3465447210683</v>
      </c>
      <c r="D33" s="7">
        <v>4846.883326896429</v>
      </c>
      <c r="E33" s="7">
        <v>1200.4630493683437</v>
      </c>
    </row>
    <row r="34" spans="2:5" x14ac:dyDescent="0.3">
      <c r="B34" s="69" t="s">
        <v>88</v>
      </c>
      <c r="C34" s="6">
        <v>15405.725835583447</v>
      </c>
      <c r="D34" s="7">
        <v>9142.2140472996234</v>
      </c>
      <c r="E34" s="7">
        <v>6263.5129101546445</v>
      </c>
    </row>
    <row r="35" spans="2:5" x14ac:dyDescent="0.3">
      <c r="B35" s="69" t="s">
        <v>87</v>
      </c>
      <c r="C35" s="6">
        <v>26090.570581656688</v>
      </c>
      <c r="D35" s="7">
        <v>15163.230878263712</v>
      </c>
      <c r="E35" s="7">
        <v>10927.339827103844</v>
      </c>
    </row>
    <row r="36" spans="2:5" x14ac:dyDescent="0.3">
      <c r="B36" s="69" t="s">
        <v>86</v>
      </c>
      <c r="C36" s="6">
        <v>9480.8787238923578</v>
      </c>
      <c r="D36" s="7">
        <v>6105.8817475402357</v>
      </c>
      <c r="E36" s="7">
        <v>3374.9974170816449</v>
      </c>
    </row>
    <row r="37" spans="2:5" x14ac:dyDescent="0.3">
      <c r="B37" s="28" t="s">
        <v>211</v>
      </c>
      <c r="C37" s="2" t="s">
        <v>0</v>
      </c>
      <c r="D37" s="3" t="s">
        <v>17</v>
      </c>
      <c r="E37" s="3" t="s">
        <v>16</v>
      </c>
    </row>
    <row r="38" spans="2:5" x14ac:dyDescent="0.3">
      <c r="B38" s="69" t="s">
        <v>89</v>
      </c>
      <c r="C38" s="8">
        <f>C33/C$18</f>
        <v>0.10604817420244217</v>
      </c>
      <c r="D38" s="9">
        <f t="shared" ref="D38:E41" si="3">D33/D$32</f>
        <v>0.13746821880340576</v>
      </c>
      <c r="E38" s="9">
        <f t="shared" si="3"/>
        <v>5.5152337998151772E-2</v>
      </c>
    </row>
    <row r="39" spans="2:5" x14ac:dyDescent="0.3">
      <c r="B39" s="69" t="s">
        <v>88</v>
      </c>
      <c r="C39" s="8">
        <f>C34/C$32</f>
        <v>0.27015966176986694</v>
      </c>
      <c r="D39" s="9">
        <f t="shared" si="3"/>
        <v>0.25929319858551025</v>
      </c>
      <c r="E39" s="9">
        <f t="shared" si="3"/>
        <v>0.28776177763938904</v>
      </c>
    </row>
    <row r="40" spans="2:5" x14ac:dyDescent="0.3">
      <c r="B40" s="69" t="s">
        <v>87</v>
      </c>
      <c r="C40" s="8">
        <f>C35/C$32</f>
        <v>0.45753246545791626</v>
      </c>
      <c r="D40" s="9">
        <f t="shared" si="3"/>
        <v>0.43006241321563721</v>
      </c>
      <c r="E40" s="9">
        <f t="shared" si="3"/>
        <v>0.5020298957824707</v>
      </c>
    </row>
    <row r="41" spans="2:5" x14ac:dyDescent="0.3">
      <c r="B41" s="69" t="s">
        <v>86</v>
      </c>
      <c r="C41" s="8">
        <f>C36/C$32</f>
        <v>0.16625967621803284</v>
      </c>
      <c r="D41" s="9">
        <f t="shared" si="3"/>
        <v>0.17317616939544678</v>
      </c>
      <c r="E41" s="9">
        <f t="shared" si="3"/>
        <v>0.15505599975585938</v>
      </c>
    </row>
    <row r="42" spans="2:5" x14ac:dyDescent="0.3">
      <c r="B42" s="10" t="s">
        <v>0</v>
      </c>
      <c r="C42" s="11">
        <f>SUM(C38:C41)</f>
        <v>0.99999997764825821</v>
      </c>
      <c r="D42" s="12">
        <f>SUM(D38:D41)</f>
        <v>1</v>
      </c>
      <c r="E42" s="12">
        <f>SUM(E38:E41)</f>
        <v>1.0000000111758709</v>
      </c>
    </row>
    <row r="43" spans="2:5" x14ac:dyDescent="0.3">
      <c r="C43" s="13"/>
      <c r="D43" s="14"/>
      <c r="E43" s="14"/>
    </row>
    <row r="44" spans="2:5" x14ac:dyDescent="0.3">
      <c r="B44" s="15" t="s">
        <v>222</v>
      </c>
      <c r="C44" s="13"/>
      <c r="D44" s="14"/>
      <c r="E44" s="14"/>
    </row>
    <row r="45" spans="2:5" x14ac:dyDescent="0.3">
      <c r="B45" s="1" t="s">
        <v>200</v>
      </c>
      <c r="C45" s="2" t="s">
        <v>0</v>
      </c>
      <c r="D45" s="3" t="s">
        <v>17</v>
      </c>
      <c r="E45" s="3" t="s">
        <v>16</v>
      </c>
    </row>
    <row r="46" spans="2:5" x14ac:dyDescent="0.3">
      <c r="B46" s="5" t="s">
        <v>129</v>
      </c>
      <c r="C46" s="6">
        <v>57024.522960451002</v>
      </c>
      <c r="D46" s="7">
        <v>35258.21</v>
      </c>
      <c r="E46" s="7">
        <v>21766.312960450974</v>
      </c>
    </row>
    <row r="47" spans="2:5" x14ac:dyDescent="0.3">
      <c r="B47" s="69" t="s">
        <v>90</v>
      </c>
      <c r="C47" s="6">
        <v>9868.0776254627217</v>
      </c>
      <c r="D47" s="7">
        <v>6910.3168633879723</v>
      </c>
      <c r="E47" s="7">
        <v>2957.7605253367788</v>
      </c>
    </row>
    <row r="48" spans="2:5" x14ac:dyDescent="0.3">
      <c r="B48" s="69" t="s">
        <v>91</v>
      </c>
      <c r="C48" s="6">
        <v>15174.619231593084</v>
      </c>
      <c r="D48" s="7">
        <v>8312.9837574084104</v>
      </c>
      <c r="E48" s="7">
        <v>6861.6357571696008</v>
      </c>
    </row>
    <row r="49" spans="2:5" x14ac:dyDescent="0.3">
      <c r="B49" s="69" t="s">
        <v>92</v>
      </c>
      <c r="C49" s="6">
        <v>15344.813674949995</v>
      </c>
      <c r="D49" s="7">
        <v>9588.2939076900475</v>
      </c>
      <c r="E49" s="7">
        <v>5756.5201621363285</v>
      </c>
    </row>
    <row r="50" spans="2:5" x14ac:dyDescent="0.3">
      <c r="B50" s="69" t="s">
        <v>93</v>
      </c>
      <c r="C50" s="6">
        <v>16637.012428445199</v>
      </c>
      <c r="D50" s="7">
        <v>10446.615471513569</v>
      </c>
      <c r="E50" s="7">
        <v>6190.396840151604</v>
      </c>
    </row>
    <row r="51" spans="2:5" x14ac:dyDescent="0.3">
      <c r="B51" s="28" t="s">
        <v>211</v>
      </c>
      <c r="C51" s="2" t="s">
        <v>0</v>
      </c>
      <c r="D51" s="3" t="s">
        <v>17</v>
      </c>
      <c r="E51" s="3" t="s">
        <v>16</v>
      </c>
    </row>
    <row r="52" spans="2:5" x14ac:dyDescent="0.3">
      <c r="B52" s="69" t="s">
        <v>90</v>
      </c>
      <c r="C52" s="8">
        <f t="shared" ref="C52:E55" si="4">C47/C$46</f>
        <v>0.17304971814155579</v>
      </c>
      <c r="D52" s="9">
        <f t="shared" si="4"/>
        <v>0.19599170982837677</v>
      </c>
      <c r="E52" s="9">
        <f t="shared" si="4"/>
        <v>0.13588707149028778</v>
      </c>
    </row>
    <row r="53" spans="2:5" x14ac:dyDescent="0.3">
      <c r="B53" s="69" t="s">
        <v>91</v>
      </c>
      <c r="C53" s="8">
        <f t="shared" si="4"/>
        <v>0.26610690355300903</v>
      </c>
      <c r="D53" s="9">
        <f t="shared" si="4"/>
        <v>0.23577441275119781</v>
      </c>
      <c r="E53" s="9">
        <f t="shared" si="4"/>
        <v>0.31524106860160828</v>
      </c>
    </row>
    <row r="54" spans="2:5" x14ac:dyDescent="0.3">
      <c r="B54" s="69" t="s">
        <v>92</v>
      </c>
      <c r="C54" s="8">
        <f t="shared" si="4"/>
        <v>0.26909148693084717</v>
      </c>
      <c r="D54" s="9">
        <f t="shared" si="4"/>
        <v>0.27194499969482422</v>
      </c>
      <c r="E54" s="9">
        <f t="shared" si="4"/>
        <v>0.26446923613548279</v>
      </c>
    </row>
    <row r="55" spans="2:5" x14ac:dyDescent="0.3">
      <c r="B55" s="69" t="s">
        <v>93</v>
      </c>
      <c r="C55" s="8">
        <f t="shared" si="4"/>
        <v>0.29175189137458801</v>
      </c>
      <c r="D55" s="9">
        <f t="shared" si="4"/>
        <v>0.2962888777256012</v>
      </c>
      <c r="E55" s="9">
        <f t="shared" si="4"/>
        <v>0.28440263867378235</v>
      </c>
    </row>
    <row r="56" spans="2:5" x14ac:dyDescent="0.3">
      <c r="B56" s="10" t="s">
        <v>0</v>
      </c>
      <c r="C56" s="11">
        <f>SUM(C52:C55)</f>
        <v>1</v>
      </c>
      <c r="D56" s="12">
        <f>SUM(D52:D55)</f>
        <v>1</v>
      </c>
      <c r="E56" s="12">
        <f>SUM(E52:E55)</f>
        <v>1.0000000149011612</v>
      </c>
    </row>
    <row r="57" spans="2:5" x14ac:dyDescent="0.3">
      <c r="C57" s="16"/>
      <c r="D57" s="17"/>
      <c r="E57" s="17"/>
    </row>
    <row r="58" spans="2:5" x14ac:dyDescent="0.3">
      <c r="B58" s="15" t="s">
        <v>223</v>
      </c>
      <c r="C58" s="13"/>
      <c r="D58" s="14"/>
      <c r="E58" s="14"/>
    </row>
    <row r="59" spans="2:5" x14ac:dyDescent="0.3">
      <c r="B59" s="1" t="s">
        <v>200</v>
      </c>
      <c r="C59" s="2" t="s">
        <v>0</v>
      </c>
      <c r="D59" s="3" t="s">
        <v>17</v>
      </c>
      <c r="E59" s="3" t="s">
        <v>16</v>
      </c>
    </row>
    <row r="60" spans="2:5" x14ac:dyDescent="0.3">
      <c r="B60" s="5" t="s">
        <v>129</v>
      </c>
      <c r="C60" s="6">
        <v>57024.522960451002</v>
      </c>
      <c r="D60" s="7">
        <v>35258.21</v>
      </c>
      <c r="E60" s="7">
        <v>21766.312960450974</v>
      </c>
    </row>
    <row r="61" spans="2:5" x14ac:dyDescent="0.3">
      <c r="B61" s="71" t="s">
        <v>94</v>
      </c>
      <c r="C61" s="6">
        <v>14509.330365927655</v>
      </c>
      <c r="D61" s="7">
        <v>10497.976378072501</v>
      </c>
      <c r="E61" s="7">
        <v>4011.3535324389914</v>
      </c>
    </row>
    <row r="62" spans="2:5" x14ac:dyDescent="0.3">
      <c r="B62" s="71" t="s">
        <v>95</v>
      </c>
      <c r="C62" s="6">
        <v>7009.7831550000556</v>
      </c>
      <c r="D62" s="7">
        <v>3949.1820733312516</v>
      </c>
      <c r="E62" s="7">
        <v>3060.601040552609</v>
      </c>
    </row>
    <row r="63" spans="2:5" x14ac:dyDescent="0.3">
      <c r="B63" s="71" t="s">
        <v>96</v>
      </c>
      <c r="C63" s="6">
        <v>27582.35939377797</v>
      </c>
      <c r="D63" s="7">
        <v>19228.010717754958</v>
      </c>
      <c r="E63" s="7">
        <v>8354.3487766895105</v>
      </c>
    </row>
    <row r="64" spans="2:5" x14ac:dyDescent="0.3">
      <c r="B64" s="71" t="s">
        <v>97</v>
      </c>
      <c r="C64" s="6">
        <v>15553.851049600873</v>
      </c>
      <c r="D64" s="7">
        <v>7951.6001639592641</v>
      </c>
      <c r="E64" s="7">
        <v>7602.2517141899507</v>
      </c>
    </row>
    <row r="65" spans="2:5" x14ac:dyDescent="0.3">
      <c r="B65" s="71" t="s">
        <v>98</v>
      </c>
      <c r="C65" s="6">
        <v>3378.4476903427599</v>
      </c>
      <c r="D65" s="7">
        <v>2482.9445120368896</v>
      </c>
      <c r="E65" s="7">
        <v>895.50311791564479</v>
      </c>
    </row>
    <row r="66" spans="2:5" x14ac:dyDescent="0.3">
      <c r="B66" s="71" t="s">
        <v>99</v>
      </c>
      <c r="C66" s="6">
        <v>3390.0609722379877</v>
      </c>
      <c r="D66" s="7">
        <v>2053.466264262609</v>
      </c>
      <c r="E66" s="7">
        <v>1336.5946513134936</v>
      </c>
    </row>
    <row r="67" spans="2:5" x14ac:dyDescent="0.3">
      <c r="B67" s="71" t="s">
        <v>100</v>
      </c>
      <c r="C67" s="6">
        <v>3925.3054254874555</v>
      </c>
      <c r="D67" s="7">
        <v>1859.8380948447809</v>
      </c>
      <c r="E67" s="7">
        <v>2065.4671901800089</v>
      </c>
    </row>
    <row r="68" spans="2:5" x14ac:dyDescent="0.3">
      <c r="B68" s="71" t="s">
        <v>101</v>
      </c>
      <c r="C68" s="6">
        <v>3819.1348599148287</v>
      </c>
      <c r="D68" s="7">
        <v>2000.7723163140565</v>
      </c>
      <c r="E68" s="7">
        <v>1818.3623259898611</v>
      </c>
    </row>
    <row r="69" spans="2:5" x14ac:dyDescent="0.3">
      <c r="B69" s="71" t="s">
        <v>102</v>
      </c>
      <c r="C69" s="6">
        <v>3158.5532949283411</v>
      </c>
      <c r="D69" s="7">
        <v>2548.2187507782878</v>
      </c>
      <c r="E69" s="7">
        <v>610.33453586305598</v>
      </c>
    </row>
    <row r="70" spans="2:5" x14ac:dyDescent="0.3">
      <c r="B70" s="28" t="s">
        <v>211</v>
      </c>
      <c r="C70" s="2" t="s">
        <v>0</v>
      </c>
      <c r="D70" s="3" t="s">
        <v>17</v>
      </c>
      <c r="E70" s="3" t="s">
        <v>16</v>
      </c>
    </row>
    <row r="71" spans="2:5" x14ac:dyDescent="0.3">
      <c r="B71" s="71" t="s">
        <v>94</v>
      </c>
      <c r="C71" s="8">
        <f t="shared" ref="C71:E79" si="5">C61/C$60</f>
        <v>0.25444018840789795</v>
      </c>
      <c r="D71" s="9">
        <f>D61/D$60</f>
        <v>0.29774558544158936</v>
      </c>
      <c r="E71" s="9">
        <f>E61/E$60</f>
        <v>0.18429182469844818</v>
      </c>
    </row>
    <row r="72" spans="2:5" x14ac:dyDescent="0.3">
      <c r="B72" s="71" t="s">
        <v>95</v>
      </c>
      <c r="C72" s="8">
        <f t="shared" si="5"/>
        <v>0.122925765812397</v>
      </c>
      <c r="D72" s="9">
        <f>D62/D$60</f>
        <v>0.11200744658708572</v>
      </c>
      <c r="E72" s="9">
        <f t="shared" si="5"/>
        <v>0.14061182737350464</v>
      </c>
    </row>
    <row r="73" spans="2:5" x14ac:dyDescent="0.3">
      <c r="B73" s="71" t="s">
        <v>96</v>
      </c>
      <c r="C73" s="8">
        <f t="shared" si="5"/>
        <v>0.48369294404983521</v>
      </c>
      <c r="D73" s="9">
        <f t="shared" si="5"/>
        <v>0.54534846544265747</v>
      </c>
      <c r="E73" s="9">
        <f t="shared" si="5"/>
        <v>0.38382011651992792</v>
      </c>
    </row>
    <row r="74" spans="2:5" x14ac:dyDescent="0.3">
      <c r="B74" s="71" t="s">
        <v>97</v>
      </c>
      <c r="C74" s="8">
        <f t="shared" si="5"/>
        <v>0.27275723218917847</v>
      </c>
      <c r="D74" s="9">
        <f t="shared" si="5"/>
        <v>0.22552478313446045</v>
      </c>
      <c r="E74" s="9">
        <f t="shared" si="5"/>
        <v>0.34926685690879822</v>
      </c>
    </row>
    <row r="75" spans="2:5" x14ac:dyDescent="0.3">
      <c r="B75" s="71" t="s">
        <v>98</v>
      </c>
      <c r="C75" s="8">
        <f t="shared" si="5"/>
        <v>5.9245523065328591E-2</v>
      </c>
      <c r="D75" s="9">
        <f t="shared" si="5"/>
        <v>7.0421740412712097E-2</v>
      </c>
      <c r="E75" s="9">
        <f t="shared" si="5"/>
        <v>4.1141699999570847E-2</v>
      </c>
    </row>
    <row r="76" spans="2:5" x14ac:dyDescent="0.3">
      <c r="B76" s="71" t="s">
        <v>99</v>
      </c>
      <c r="C76" s="8">
        <f t="shared" si="5"/>
        <v>5.9449177235364914E-2</v>
      </c>
      <c r="D76" s="9">
        <f t="shared" si="5"/>
        <v>5.8240797370672219E-2</v>
      </c>
      <c r="E76" s="9">
        <f t="shared" si="5"/>
        <v>6.1406571418046944E-2</v>
      </c>
    </row>
    <row r="77" spans="2:5" x14ac:dyDescent="0.3">
      <c r="B77" s="71" t="s">
        <v>100</v>
      </c>
      <c r="C77" s="8">
        <f t="shared" si="5"/>
        <v>6.8835392594337463E-2</v>
      </c>
      <c r="D77" s="9">
        <f t="shared" si="5"/>
        <v>5.2749078720808029E-2</v>
      </c>
      <c r="E77" s="9">
        <f t="shared" si="5"/>
        <v>9.4892837107181549E-2</v>
      </c>
    </row>
    <row r="78" spans="2:5" x14ac:dyDescent="0.3">
      <c r="B78" s="71" t="s">
        <v>101</v>
      </c>
      <c r="C78" s="8">
        <f t="shared" si="5"/>
        <v>6.6973552107810974E-2</v>
      </c>
      <c r="D78" s="9">
        <f t="shared" si="5"/>
        <v>5.6746281683444977E-2</v>
      </c>
      <c r="E78" s="9">
        <f t="shared" si="5"/>
        <v>8.3540208637714386E-2</v>
      </c>
    </row>
    <row r="79" spans="2:5" x14ac:dyDescent="0.3">
      <c r="B79" s="71" t="s">
        <v>102</v>
      </c>
      <c r="C79" s="8">
        <f t="shared" si="5"/>
        <v>5.5389385670423508E-2</v>
      </c>
      <c r="D79" s="9">
        <f t="shared" si="5"/>
        <v>7.227306067943573E-2</v>
      </c>
      <c r="E79" s="9">
        <f t="shared" si="5"/>
        <v>2.8040327131748203E-2</v>
      </c>
    </row>
    <row r="80" spans="2:5" x14ac:dyDescent="0.3">
      <c r="B80" s="18"/>
      <c r="C80" s="13"/>
      <c r="D80" s="14"/>
      <c r="E80" s="14"/>
    </row>
    <row r="81" spans="2:5" x14ac:dyDescent="0.3">
      <c r="B81" s="15" t="s">
        <v>224</v>
      </c>
      <c r="C81" s="13"/>
      <c r="D81" s="14"/>
      <c r="E81" s="14"/>
    </row>
    <row r="82" spans="2:5" x14ac:dyDescent="0.3">
      <c r="B82" s="10"/>
      <c r="C82" s="2" t="s">
        <v>0</v>
      </c>
      <c r="D82" s="3" t="s">
        <v>17</v>
      </c>
      <c r="E82" s="3" t="s">
        <v>16</v>
      </c>
    </row>
    <row r="83" spans="2:5" ht="28" x14ac:dyDescent="0.3">
      <c r="B83" s="72" t="s">
        <v>103</v>
      </c>
      <c r="C83" s="19">
        <v>21.110774993896484</v>
      </c>
      <c r="D83" s="20">
        <v>21.757017135620117</v>
      </c>
      <c r="E83" s="20">
        <v>20.066017150878906</v>
      </c>
    </row>
    <row r="84" spans="2:5" x14ac:dyDescent="0.3">
      <c r="B84" s="18"/>
    </row>
    <row r="85" spans="2:5" x14ac:dyDescent="0.3">
      <c r="B85" s="15" t="s">
        <v>225</v>
      </c>
    </row>
    <row r="86" spans="2:5" x14ac:dyDescent="0.3">
      <c r="B86" s="1" t="s">
        <v>200</v>
      </c>
      <c r="C86" s="2" t="s">
        <v>0</v>
      </c>
      <c r="D86" s="3" t="s">
        <v>17</v>
      </c>
      <c r="E86" s="3" t="s">
        <v>16</v>
      </c>
    </row>
    <row r="87" spans="2:5" x14ac:dyDescent="0.3">
      <c r="B87" s="41" t="s">
        <v>129</v>
      </c>
      <c r="C87" s="6">
        <v>57024.522960451002</v>
      </c>
      <c r="D87" s="7">
        <v>35258.21</v>
      </c>
      <c r="E87" s="7">
        <v>21766.312960450974</v>
      </c>
    </row>
    <row r="88" spans="2:5" x14ac:dyDescent="0.3">
      <c r="B88" s="69" t="s">
        <v>202</v>
      </c>
      <c r="C88" s="6">
        <v>14550.537250556847</v>
      </c>
      <c r="D88" s="6">
        <v>10198.632207782566</v>
      </c>
      <c r="E88" s="6">
        <v>4351.9046314025754</v>
      </c>
    </row>
    <row r="89" spans="2:5" x14ac:dyDescent="0.3">
      <c r="B89" s="28" t="s">
        <v>211</v>
      </c>
      <c r="C89" s="2" t="s">
        <v>0</v>
      </c>
      <c r="D89" s="3" t="s">
        <v>17</v>
      </c>
      <c r="E89" s="3" t="s">
        <v>16</v>
      </c>
    </row>
    <row r="90" spans="2:5" x14ac:dyDescent="0.3">
      <c r="B90" s="69" t="s">
        <v>202</v>
      </c>
      <c r="C90" s="8">
        <f>C88/C87</f>
        <v>0.2551628053188324</v>
      </c>
      <c r="D90" s="8">
        <f t="shared" ref="D90:E90" si="6">D88/D87</f>
        <v>0.2892555296421051</v>
      </c>
      <c r="E90" s="8">
        <f t="shared" si="6"/>
        <v>0.19993761181831363</v>
      </c>
    </row>
    <row r="91" spans="2:5" x14ac:dyDescent="0.3">
      <c r="C91" s="13"/>
      <c r="D91" s="14"/>
      <c r="E91" s="14"/>
    </row>
    <row r="92" spans="2:5" x14ac:dyDescent="0.3">
      <c r="B92" s="15" t="s">
        <v>226</v>
      </c>
    </row>
    <row r="93" spans="2:5" x14ac:dyDescent="0.3">
      <c r="B93" s="1" t="s">
        <v>200</v>
      </c>
      <c r="C93" s="2" t="s">
        <v>0</v>
      </c>
      <c r="D93" s="3" t="s">
        <v>17</v>
      </c>
      <c r="E93" s="3" t="s">
        <v>16</v>
      </c>
    </row>
    <row r="94" spans="2:5" x14ac:dyDescent="0.3">
      <c r="B94" s="41" t="s">
        <v>129</v>
      </c>
      <c r="C94" s="6">
        <v>57024.522960451002</v>
      </c>
      <c r="D94" s="7">
        <v>35258.21</v>
      </c>
      <c r="E94" s="7">
        <v>21766.312960450974</v>
      </c>
    </row>
    <row r="95" spans="2:5" x14ac:dyDescent="0.3">
      <c r="B95" s="71" t="s">
        <v>104</v>
      </c>
      <c r="C95" s="6">
        <v>32295.620090221932</v>
      </c>
      <c r="D95" s="6">
        <v>20804.560113818647</v>
      </c>
      <c r="E95" s="6">
        <v>11491.058927568405</v>
      </c>
    </row>
    <row r="96" spans="2:5" ht="28" x14ac:dyDescent="0.3">
      <c r="B96" s="71" t="s">
        <v>105</v>
      </c>
      <c r="C96" s="6">
        <v>23175.583292863255</v>
      </c>
      <c r="D96" s="6">
        <v>13526.26603418529</v>
      </c>
      <c r="E96" s="6">
        <v>9649.3174472590963</v>
      </c>
    </row>
    <row r="97" spans="2:5" x14ac:dyDescent="0.3">
      <c r="B97" s="71" t="s">
        <v>106</v>
      </c>
      <c r="C97" s="6">
        <v>7653.9651123727717</v>
      </c>
      <c r="D97" s="6">
        <v>6226.360108040124</v>
      </c>
      <c r="E97" s="6">
        <v>1427.604337845893</v>
      </c>
    </row>
    <row r="98" spans="2:5" x14ac:dyDescent="0.3">
      <c r="B98" s="71" t="s">
        <v>107</v>
      </c>
      <c r="C98" s="6">
        <v>3066.146894385301</v>
      </c>
      <c r="D98" s="6">
        <v>2293.0563190234452</v>
      </c>
      <c r="E98" s="6">
        <v>773.09050939620556</v>
      </c>
    </row>
    <row r="99" spans="2:5" x14ac:dyDescent="0.3">
      <c r="B99" s="71" t="s">
        <v>108</v>
      </c>
      <c r="C99" s="6">
        <v>1586.7791402697194</v>
      </c>
      <c r="D99" s="6">
        <v>982.59447543440388</v>
      </c>
      <c r="E99" s="6">
        <v>604.18470237378699</v>
      </c>
    </row>
    <row r="100" spans="2:5" x14ac:dyDescent="0.3">
      <c r="B100" s="71" t="s">
        <v>109</v>
      </c>
      <c r="C100" s="6">
        <v>1122.9264813665668</v>
      </c>
      <c r="D100" s="6">
        <v>729.93269482709468</v>
      </c>
      <c r="E100" s="6">
        <v>392.9937678587703</v>
      </c>
    </row>
    <row r="101" spans="2:5" x14ac:dyDescent="0.3">
      <c r="B101" s="28" t="s">
        <v>211</v>
      </c>
      <c r="C101" s="2" t="s">
        <v>0</v>
      </c>
      <c r="D101" s="3" t="s">
        <v>17</v>
      </c>
      <c r="E101" s="3" t="s">
        <v>16</v>
      </c>
    </row>
    <row r="102" spans="2:5" x14ac:dyDescent="0.3">
      <c r="B102" s="71" t="s">
        <v>104</v>
      </c>
      <c r="C102" s="8">
        <f>C95/C$94</f>
        <v>0.56634616851806641</v>
      </c>
      <c r="D102" s="8">
        <f>D95/D$94</f>
        <v>0.59006285667419434</v>
      </c>
      <c r="E102" s="8">
        <f>E95/E$94</f>
        <v>0.52792859077453613</v>
      </c>
    </row>
    <row r="103" spans="2:5" ht="28" x14ac:dyDescent="0.3">
      <c r="B103" s="71" t="s">
        <v>105</v>
      </c>
      <c r="C103" s="8">
        <f t="shared" ref="C103:D107" si="7">C96/C$94</f>
        <v>0.40641433000564575</v>
      </c>
      <c r="D103" s="8">
        <f t="shared" si="7"/>
        <v>0.38363450765609741</v>
      </c>
      <c r="E103" s="8">
        <f t="shared" ref="E103" si="8">E96/E$94</f>
        <v>0.44331428408622742</v>
      </c>
    </row>
    <row r="104" spans="2:5" x14ac:dyDescent="0.3">
      <c r="B104" s="71" t="s">
        <v>106</v>
      </c>
      <c r="C104" s="8">
        <f t="shared" si="7"/>
        <v>0.13422234356403351</v>
      </c>
      <c r="D104" s="8">
        <f t="shared" si="7"/>
        <v>0.17659319937229156</v>
      </c>
      <c r="E104" s="8">
        <f t="shared" ref="E104" si="9">E97/E$94</f>
        <v>6.5587788820266724E-2</v>
      </c>
    </row>
    <row r="105" spans="2:5" x14ac:dyDescent="0.3">
      <c r="B105" s="71" t="s">
        <v>107</v>
      </c>
      <c r="C105" s="8">
        <f t="shared" si="7"/>
        <v>5.3768917918205261E-2</v>
      </c>
      <c r="D105" s="8">
        <f t="shared" si="7"/>
        <v>6.5036095678806305E-2</v>
      </c>
      <c r="E105" s="8">
        <f t="shared" ref="E105" si="10">E98/E$94</f>
        <v>3.5517752170562744E-2</v>
      </c>
    </row>
    <row r="106" spans="2:5" x14ac:dyDescent="0.3">
      <c r="B106" s="71" t="s">
        <v>108</v>
      </c>
      <c r="C106" s="8">
        <f t="shared" si="7"/>
        <v>2.7826258912682533E-2</v>
      </c>
      <c r="D106" s="8">
        <f t="shared" si="7"/>
        <v>2.7868529781699181E-2</v>
      </c>
      <c r="E106" s="8">
        <f>E99/E$94</f>
        <v>2.77577880769968E-2</v>
      </c>
    </row>
    <row r="107" spans="2:5" x14ac:dyDescent="0.3">
      <c r="B107" s="71" t="s">
        <v>109</v>
      </c>
      <c r="C107" s="8">
        <f t="shared" si="7"/>
        <v>1.9691992551088333E-2</v>
      </c>
      <c r="D107" s="8">
        <f t="shared" si="7"/>
        <v>2.0702488720417023E-2</v>
      </c>
      <c r="E107" s="8">
        <f t="shared" ref="E107" si="11">E100/E$94</f>
        <v>1.8055137246847153E-2</v>
      </c>
    </row>
    <row r="108" spans="2:5" x14ac:dyDescent="0.3">
      <c r="C108" s="13"/>
      <c r="D108" s="14"/>
      <c r="E108" s="14"/>
    </row>
    <row r="109" spans="2:5" x14ac:dyDescent="0.3">
      <c r="C109" s="13"/>
      <c r="D109" s="14"/>
      <c r="E109" s="14"/>
    </row>
    <row r="110" spans="2:5" x14ac:dyDescent="0.3">
      <c r="C110" s="13"/>
      <c r="D110" s="14"/>
      <c r="E110" s="14"/>
    </row>
    <row r="111" spans="2:5" x14ac:dyDescent="0.3">
      <c r="C111" s="13"/>
      <c r="D111" s="14"/>
      <c r="E111" s="14"/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9EFE3-5250-44A1-80E5-9B04ADC1AC65}">
  <dimension ref="B2:G64"/>
  <sheetViews>
    <sheetView zoomScale="70" zoomScaleNormal="70" workbookViewId="0">
      <selection activeCell="B24" sqref="B24"/>
    </sheetView>
  </sheetViews>
  <sheetFormatPr defaultRowHeight="14" x14ac:dyDescent="0.35"/>
  <cols>
    <col min="1" max="1" width="8.7265625" style="44"/>
    <col min="2" max="2" width="42.08984375" style="18" customWidth="1"/>
    <col min="3" max="3" width="15.81640625" style="73" customWidth="1"/>
    <col min="4" max="7" width="15.81640625" style="44" customWidth="1"/>
    <col min="8" max="16384" width="8.7265625" style="44"/>
  </cols>
  <sheetData>
    <row r="2" spans="2:7" x14ac:dyDescent="0.3">
      <c r="B2" s="15" t="s">
        <v>227</v>
      </c>
    </row>
    <row r="3" spans="2:7" ht="28" x14ac:dyDescent="0.35">
      <c r="B3" s="28" t="s">
        <v>200</v>
      </c>
      <c r="C3" s="74" t="s">
        <v>0</v>
      </c>
      <c r="D3" s="29" t="s">
        <v>18</v>
      </c>
      <c r="E3" s="29" t="s">
        <v>19</v>
      </c>
      <c r="F3" s="29" t="s">
        <v>20</v>
      </c>
      <c r="G3" s="29" t="s">
        <v>21</v>
      </c>
    </row>
    <row r="4" spans="2:7" x14ac:dyDescent="0.35">
      <c r="B4" s="45" t="s">
        <v>203</v>
      </c>
      <c r="C4" s="34">
        <v>35258.21</v>
      </c>
      <c r="D4" s="34">
        <v>12965.51</v>
      </c>
      <c r="E4" s="34">
        <v>8096.2983000000004</v>
      </c>
      <c r="F4" s="34">
        <v>8096.1359000000002</v>
      </c>
      <c r="G4" s="34">
        <v>6100.2658000000001</v>
      </c>
    </row>
    <row r="5" spans="2:7" x14ac:dyDescent="0.35">
      <c r="B5" s="71" t="s">
        <v>110</v>
      </c>
      <c r="C5" s="34">
        <v>6053.1511537598071</v>
      </c>
      <c r="D5" s="25">
        <v>4066.8205452218654</v>
      </c>
      <c r="E5" s="25">
        <v>911.94159169892157</v>
      </c>
      <c r="F5" s="25">
        <v>718.62161596534554</v>
      </c>
      <c r="G5" s="25">
        <v>355.76743796343879</v>
      </c>
    </row>
    <row r="6" spans="2:7" x14ac:dyDescent="0.35">
      <c r="B6" s="71" t="s">
        <v>111</v>
      </c>
      <c r="C6" s="34">
        <v>3328.519631026983</v>
      </c>
      <c r="D6" s="25">
        <v>2211.3180100958048</v>
      </c>
      <c r="E6" s="25">
        <v>508.7722280216575</v>
      </c>
      <c r="F6" s="25">
        <v>516.65127436428963</v>
      </c>
      <c r="G6" s="25">
        <v>91.778114096887791</v>
      </c>
    </row>
    <row r="7" spans="2:7" ht="28" x14ac:dyDescent="0.35">
      <c r="B7" s="71" t="s">
        <v>112</v>
      </c>
      <c r="C7" s="34">
        <v>6925.7617023792864</v>
      </c>
      <c r="D7" s="25">
        <v>4109.5782791200281</v>
      </c>
      <c r="E7" s="25">
        <v>1038.3563123509973</v>
      </c>
      <c r="F7" s="25">
        <v>1202.8912971461341</v>
      </c>
      <c r="G7" s="25">
        <v>574.93569546631727</v>
      </c>
    </row>
    <row r="8" spans="2:7" x14ac:dyDescent="0.35">
      <c r="B8" s="71" t="s">
        <v>113</v>
      </c>
      <c r="C8" s="34">
        <v>8702.1635427027941</v>
      </c>
      <c r="D8" s="25">
        <v>4553.5885354962948</v>
      </c>
      <c r="E8" s="25">
        <v>1799.2019041868627</v>
      </c>
      <c r="F8" s="25">
        <v>2269.0104734831066</v>
      </c>
      <c r="G8" s="25">
        <v>80.362641682351565</v>
      </c>
    </row>
    <row r="9" spans="2:7" x14ac:dyDescent="0.35">
      <c r="B9" s="71" t="s">
        <v>114</v>
      </c>
      <c r="C9" s="34">
        <v>7325.9431180603797</v>
      </c>
      <c r="D9" s="25">
        <v>4315.3653295972945</v>
      </c>
      <c r="E9" s="25">
        <v>757.76319167162114</v>
      </c>
      <c r="F9" s="25">
        <v>1791.9992077692152</v>
      </c>
      <c r="G9" s="25">
        <v>460.81547962978783</v>
      </c>
    </row>
    <row r="10" spans="2:7" x14ac:dyDescent="0.35">
      <c r="B10" s="71" t="s">
        <v>115</v>
      </c>
      <c r="C10" s="34">
        <v>16441.392310689986</v>
      </c>
      <c r="D10" s="25">
        <v>8261.8238739979261</v>
      </c>
      <c r="E10" s="25">
        <v>2521.4268599798352</v>
      </c>
      <c r="F10" s="25">
        <v>3989.6150549886288</v>
      </c>
      <c r="G10" s="25">
        <v>1668.5264776583433</v>
      </c>
    </row>
    <row r="11" spans="2:7" x14ac:dyDescent="0.35">
      <c r="B11" s="71" t="s">
        <v>116</v>
      </c>
      <c r="C11" s="34">
        <v>10032.413019054531</v>
      </c>
      <c r="D11" s="25">
        <v>4651.5527264797693</v>
      </c>
      <c r="E11" s="25">
        <v>2871.1849046601001</v>
      </c>
      <c r="F11" s="25">
        <v>2137.7878766742319</v>
      </c>
      <c r="G11" s="25">
        <v>371.88719280106204</v>
      </c>
    </row>
    <row r="12" spans="2:7" ht="28" x14ac:dyDescent="0.35">
      <c r="B12" s="71" t="s">
        <v>117</v>
      </c>
      <c r="C12" s="34">
        <v>5208.969889851659</v>
      </c>
      <c r="D12" s="25">
        <v>2981.0416491672399</v>
      </c>
      <c r="E12" s="25">
        <v>964.28225333442322</v>
      </c>
      <c r="F12" s="25">
        <v>926.22665469591027</v>
      </c>
      <c r="G12" s="25">
        <v>337.41931220766605</v>
      </c>
    </row>
    <row r="13" spans="2:7" x14ac:dyDescent="0.35">
      <c r="B13" s="71" t="s">
        <v>118</v>
      </c>
      <c r="C13" s="34">
        <v>5911.13427734375</v>
      </c>
      <c r="D13" s="25">
        <v>4444.9808929130431</v>
      </c>
      <c r="E13" s="25">
        <v>347.080556766798</v>
      </c>
      <c r="F13" s="25">
        <v>1053.509</v>
      </c>
      <c r="G13" s="25">
        <v>65.564250999999999</v>
      </c>
    </row>
    <row r="14" spans="2:7" ht="28" x14ac:dyDescent="0.35">
      <c r="B14" s="28" t="s">
        <v>209</v>
      </c>
      <c r="C14" s="74" t="s">
        <v>0</v>
      </c>
      <c r="D14" s="29" t="s">
        <v>18</v>
      </c>
      <c r="E14" s="29" t="s">
        <v>19</v>
      </c>
      <c r="F14" s="29" t="s">
        <v>20</v>
      </c>
      <c r="G14" s="29" t="s">
        <v>21</v>
      </c>
    </row>
    <row r="15" spans="2:7" x14ac:dyDescent="0.35">
      <c r="B15" s="71" t="s">
        <v>110</v>
      </c>
      <c r="C15" s="36">
        <f>C5/C$4</f>
        <v>0.17168061435222626</v>
      </c>
      <c r="D15" s="27">
        <f>D5/D$4</f>
        <v>0.31366452574729919</v>
      </c>
      <c r="E15" s="27">
        <f>E5/E$4</f>
        <v>0.11263685673475266</v>
      </c>
      <c r="F15" s="27">
        <f>F5/F$4</f>
        <v>8.8761061429977417E-2</v>
      </c>
      <c r="G15" s="27">
        <f>G5/G$4</f>
        <v>5.8319989591836929E-2</v>
      </c>
    </row>
    <row r="16" spans="2:7" x14ac:dyDescent="0.35">
      <c r="B16" s="71" t="s">
        <v>111</v>
      </c>
      <c r="C16" s="36">
        <f t="shared" ref="C16:D23" si="0">C6/C$4</f>
        <v>9.4404101371765137E-2</v>
      </c>
      <c r="D16" s="27">
        <f t="shared" si="0"/>
        <v>0.17055387794971463</v>
      </c>
      <c r="E16" s="27">
        <f t="shared" ref="E16:G16" si="1">E6/E$4</f>
        <v>6.2840104103088379E-2</v>
      </c>
      <c r="F16" s="27">
        <f t="shared" si="1"/>
        <v>6.3814550638198853E-2</v>
      </c>
      <c r="G16" s="27">
        <f t="shared" si="1"/>
        <v>1.5044936910271646E-2</v>
      </c>
    </row>
    <row r="17" spans="2:7" ht="28" x14ac:dyDescent="0.35">
      <c r="B17" s="71" t="s">
        <v>112</v>
      </c>
      <c r="C17" s="36">
        <f t="shared" si="0"/>
        <v>0.19642975926399231</v>
      </c>
      <c r="D17" s="27">
        <f t="shared" si="0"/>
        <v>0.31696233153343201</v>
      </c>
      <c r="E17" s="27">
        <f t="shared" ref="E17:G17" si="2">E7/E$4</f>
        <v>0.12825074791908264</v>
      </c>
      <c r="F17" s="27">
        <f t="shared" si="2"/>
        <v>0.14857597649097443</v>
      </c>
      <c r="G17" s="27">
        <f t="shared" si="2"/>
        <v>9.4247646629810333E-2</v>
      </c>
    </row>
    <row r="18" spans="2:7" x14ac:dyDescent="0.35">
      <c r="B18" s="71" t="s">
        <v>113</v>
      </c>
      <c r="C18" s="36">
        <f t="shared" si="0"/>
        <v>0.24681240320205688</v>
      </c>
      <c r="D18" s="27">
        <f t="shared" si="0"/>
        <v>0.35120782256126404</v>
      </c>
      <c r="E18" s="27">
        <f t="shared" ref="E18:G18" si="3">E8/E$4</f>
        <v>0.22222524881362915</v>
      </c>
      <c r="F18" s="27">
        <f t="shared" si="3"/>
        <v>0.28025844693183899</v>
      </c>
      <c r="G18" s="27">
        <f t="shared" si="3"/>
        <v>1.3173629529774189E-2</v>
      </c>
    </row>
    <row r="19" spans="2:7" x14ac:dyDescent="0.35">
      <c r="B19" s="71" t="s">
        <v>114</v>
      </c>
      <c r="C19" s="36">
        <f t="shared" si="0"/>
        <v>0.20777978003025055</v>
      </c>
      <c r="D19" s="27">
        <f t="shared" si="0"/>
        <v>0.33283421397209167</v>
      </c>
      <c r="E19" s="27">
        <f t="shared" ref="E19:G19" si="4">E9/E$4</f>
        <v>9.3593783676624298E-2</v>
      </c>
      <c r="F19" s="27">
        <f t="shared" si="4"/>
        <v>0.22134006023406982</v>
      </c>
      <c r="G19" s="27">
        <f t="shared" si="4"/>
        <v>7.5540229678153992E-2</v>
      </c>
    </row>
    <row r="20" spans="2:7" x14ac:dyDescent="0.35">
      <c r="B20" s="71" t="s">
        <v>115</v>
      </c>
      <c r="C20" s="36">
        <f t="shared" si="0"/>
        <v>0.46631386876106262</v>
      </c>
      <c r="D20" s="27">
        <f t="shared" si="0"/>
        <v>0.63721549510955799</v>
      </c>
      <c r="E20" s="27">
        <f t="shared" ref="E20:G20" si="5">E10/E$4</f>
        <v>0.31142958998680115</v>
      </c>
      <c r="F20" s="27">
        <f t="shared" si="5"/>
        <v>0.49278014898300171</v>
      </c>
      <c r="G20" s="27">
        <f t="shared" si="5"/>
        <v>0.27351701259613037</v>
      </c>
    </row>
    <row r="21" spans="2:7" x14ac:dyDescent="0.35">
      <c r="B21" s="71" t="s">
        <v>116</v>
      </c>
      <c r="C21" s="36">
        <f t="shared" si="0"/>
        <v>0.28454118967056274</v>
      </c>
      <c r="D21" s="27">
        <f t="shared" si="0"/>
        <v>0.3587635755538941</v>
      </c>
      <c r="E21" s="27">
        <f t="shared" ref="E21:G21" si="6">E11/E$4</f>
        <v>0.35462933778762817</v>
      </c>
      <c r="F21" s="27">
        <f t="shared" si="6"/>
        <v>0.26405039429664612</v>
      </c>
      <c r="G21" s="27">
        <f t="shared" si="6"/>
        <v>6.0962457209825516E-2</v>
      </c>
    </row>
    <row r="22" spans="2:7" ht="28" x14ac:dyDescent="0.35">
      <c r="B22" s="71" t="s">
        <v>117</v>
      </c>
      <c r="C22" s="36">
        <f t="shared" si="0"/>
        <v>0.1477377861738205</v>
      </c>
      <c r="D22" s="27">
        <f t="shared" si="0"/>
        <v>0.22992089390754702</v>
      </c>
      <c r="E22" s="27">
        <f t="shared" ref="E22:G22" si="7">E12/E$4</f>
        <v>0.1191016212105751</v>
      </c>
      <c r="F22" s="27">
        <f t="shared" si="7"/>
        <v>0.11440354585647583</v>
      </c>
      <c r="G22" s="27">
        <f t="shared" si="7"/>
        <v>5.5312231183052063E-2</v>
      </c>
    </row>
    <row r="23" spans="2:7" x14ac:dyDescent="0.35">
      <c r="B23" s="71" t="s">
        <v>118</v>
      </c>
      <c r="C23" s="36">
        <f>C13/C$4</f>
        <v>0.16765270492585274</v>
      </c>
      <c r="D23" s="27">
        <f t="shared" si="0"/>
        <v>0.34283116459846491</v>
      </c>
      <c r="E23" s="27">
        <f t="shared" ref="E23" si="8">E13/E$4</f>
        <v>4.2869042605161667E-2</v>
      </c>
      <c r="F23" s="27">
        <f>F13/F$4</f>
        <v>0.13012491551679611</v>
      </c>
      <c r="G23" s="27">
        <f>G13/G$4</f>
        <v>1.0747769548008875E-2</v>
      </c>
    </row>
    <row r="25" spans="2:7" x14ac:dyDescent="0.3">
      <c r="B25" s="15" t="s">
        <v>228</v>
      </c>
    </row>
    <row r="26" spans="2:7" x14ac:dyDescent="0.35">
      <c r="B26" s="49" t="s">
        <v>204</v>
      </c>
      <c r="C26" s="35" t="s">
        <v>0</v>
      </c>
      <c r="D26" s="47"/>
      <c r="E26" s="47"/>
    </row>
    <row r="27" spans="2:7" x14ac:dyDescent="0.3">
      <c r="B27" s="66" t="s">
        <v>205</v>
      </c>
      <c r="C27" s="75">
        <v>369499.7</v>
      </c>
      <c r="D27" s="47"/>
      <c r="E27" s="47"/>
    </row>
    <row r="28" spans="2:7" x14ac:dyDescent="0.3">
      <c r="B28" s="71" t="s">
        <v>119</v>
      </c>
      <c r="C28" s="40">
        <v>227477.98146199997</v>
      </c>
      <c r="D28" s="26"/>
      <c r="E28" s="26"/>
    </row>
    <row r="29" spans="2:7" x14ac:dyDescent="0.3">
      <c r="B29" s="71" t="s">
        <v>120</v>
      </c>
      <c r="C29" s="40">
        <v>142021.69187600003</v>
      </c>
      <c r="D29" s="26"/>
      <c r="E29" s="26"/>
    </row>
    <row r="30" spans="2:7" x14ac:dyDescent="0.35">
      <c r="B30" s="49" t="s">
        <v>212</v>
      </c>
      <c r="C30" s="35" t="s">
        <v>0</v>
      </c>
      <c r="D30" s="47"/>
      <c r="E30" s="26"/>
    </row>
    <row r="31" spans="2:7" x14ac:dyDescent="0.35">
      <c r="B31" s="71" t="s">
        <v>119</v>
      </c>
      <c r="C31" s="36">
        <f>C28/C27</f>
        <v>0.61563779743799507</v>
      </c>
      <c r="D31" s="26"/>
      <c r="E31" s="26"/>
    </row>
    <row r="32" spans="2:7" x14ac:dyDescent="0.35">
      <c r="B32" s="71" t="s">
        <v>120</v>
      </c>
      <c r="C32" s="36">
        <f>C29/C27</f>
        <v>0.38436213040497741</v>
      </c>
      <c r="D32" s="26"/>
      <c r="E32" s="26"/>
    </row>
    <row r="33" spans="2:5" x14ac:dyDescent="0.35">
      <c r="B33" s="48" t="s">
        <v>0</v>
      </c>
      <c r="C33" s="57">
        <f>SUM(C30:C32)</f>
        <v>0.99999992784297254</v>
      </c>
      <c r="D33" s="26"/>
      <c r="E33" s="26"/>
    </row>
    <row r="34" spans="2:5" x14ac:dyDescent="0.35">
      <c r="C34" s="76"/>
      <c r="D34" s="26"/>
      <c r="E34" s="26"/>
    </row>
    <row r="35" spans="2:5" x14ac:dyDescent="0.3">
      <c r="B35" s="15" t="s">
        <v>229</v>
      </c>
      <c r="C35" s="76"/>
      <c r="D35" s="26"/>
      <c r="E35" s="26"/>
    </row>
    <row r="36" spans="2:5" x14ac:dyDescent="0.35">
      <c r="B36" s="49" t="s">
        <v>204</v>
      </c>
      <c r="C36" s="35" t="s">
        <v>0</v>
      </c>
      <c r="D36" s="47"/>
      <c r="E36" s="47"/>
    </row>
    <row r="37" spans="2:5" x14ac:dyDescent="0.3">
      <c r="B37" s="66" t="s">
        <v>205</v>
      </c>
      <c r="C37" s="75">
        <v>369499.7</v>
      </c>
      <c r="D37" s="47"/>
    </row>
    <row r="38" spans="2:5" x14ac:dyDescent="0.35">
      <c r="B38" s="77" t="s">
        <v>249</v>
      </c>
      <c r="C38" s="34">
        <v>229941.22052500001</v>
      </c>
      <c r="D38" s="26"/>
    </row>
    <row r="39" spans="2:5" x14ac:dyDescent="0.35">
      <c r="B39" s="77" t="s">
        <v>121</v>
      </c>
      <c r="C39" s="34">
        <v>21074.345703125</v>
      </c>
      <c r="D39" s="26"/>
    </row>
    <row r="40" spans="2:5" x14ac:dyDescent="0.35">
      <c r="B40" s="77" t="s">
        <v>122</v>
      </c>
      <c r="C40" s="34">
        <v>38935.87890625</v>
      </c>
      <c r="D40" s="26"/>
    </row>
    <row r="41" spans="2:5" x14ac:dyDescent="0.35">
      <c r="B41" s="77" t="s">
        <v>123</v>
      </c>
      <c r="C41" s="34">
        <v>62903.129155999995</v>
      </c>
      <c r="D41" s="26"/>
    </row>
    <row r="42" spans="2:5" x14ac:dyDescent="0.35">
      <c r="B42" s="77" t="s">
        <v>124</v>
      </c>
      <c r="C42" s="34">
        <v>16645.099999999999</v>
      </c>
      <c r="D42" s="26"/>
    </row>
    <row r="43" spans="2:5" x14ac:dyDescent="0.35">
      <c r="B43" s="49" t="s">
        <v>212</v>
      </c>
      <c r="C43" s="35" t="s">
        <v>0</v>
      </c>
      <c r="D43" s="47"/>
    </row>
    <row r="44" spans="2:5" x14ac:dyDescent="0.35">
      <c r="B44" s="77" t="s">
        <v>249</v>
      </c>
      <c r="C44" s="36">
        <f>C38/C$37</f>
        <v>0.62230421438772487</v>
      </c>
      <c r="D44" s="26"/>
    </row>
    <row r="45" spans="2:5" x14ac:dyDescent="0.35">
      <c r="B45" s="77" t="s">
        <v>121</v>
      </c>
      <c r="C45" s="36">
        <f>C39/C$37</f>
        <v>5.7034811403432799E-2</v>
      </c>
      <c r="D45" s="26"/>
    </row>
    <row r="46" spans="2:5" x14ac:dyDescent="0.35">
      <c r="B46" s="77" t="s">
        <v>122</v>
      </c>
      <c r="C46" s="36">
        <f>C40/C$37</f>
        <v>0.10537458868369852</v>
      </c>
      <c r="D46" s="26"/>
    </row>
    <row r="47" spans="2:5" x14ac:dyDescent="0.35">
      <c r="B47" s="77" t="s">
        <v>123</v>
      </c>
      <c r="C47" s="36">
        <f>C41/C$37</f>
        <v>0.17023864743597897</v>
      </c>
      <c r="D47" s="26"/>
    </row>
    <row r="48" spans="2:5" x14ac:dyDescent="0.35">
      <c r="B48" s="77" t="s">
        <v>124</v>
      </c>
      <c r="C48" s="36">
        <f>C42/C$37</f>
        <v>4.5047668509609069E-2</v>
      </c>
      <c r="D48" s="26"/>
    </row>
    <row r="49" spans="2:5" x14ac:dyDescent="0.35">
      <c r="B49" s="48" t="s">
        <v>0</v>
      </c>
      <c r="C49" s="57">
        <f>SUM(C44:C48)</f>
        <v>0.99999993042044422</v>
      </c>
      <c r="D49" s="26"/>
    </row>
    <row r="50" spans="2:5" x14ac:dyDescent="0.35">
      <c r="C50" s="76"/>
      <c r="D50" s="26"/>
      <c r="E50" s="26"/>
    </row>
    <row r="51" spans="2:5" x14ac:dyDescent="0.3">
      <c r="B51" s="116" t="s">
        <v>230</v>
      </c>
      <c r="C51" s="117"/>
      <c r="D51" s="26"/>
      <c r="E51" s="26"/>
    </row>
    <row r="52" spans="2:5" x14ac:dyDescent="0.35">
      <c r="B52" s="49" t="s">
        <v>204</v>
      </c>
      <c r="C52" s="35" t="s">
        <v>0</v>
      </c>
      <c r="D52" s="47"/>
      <c r="E52" s="47"/>
    </row>
    <row r="53" spans="2:5" ht="18" customHeight="1" x14ac:dyDescent="0.3">
      <c r="B53" s="118" t="s">
        <v>208</v>
      </c>
      <c r="C53" s="75">
        <v>358966</v>
      </c>
      <c r="D53" s="115"/>
      <c r="E53" s="26"/>
    </row>
    <row r="54" spans="2:5" x14ac:dyDescent="0.35">
      <c r="B54" s="110" t="s">
        <v>125</v>
      </c>
      <c r="C54" s="119">
        <v>72579.335605</v>
      </c>
      <c r="D54" s="26"/>
      <c r="E54" s="26"/>
    </row>
    <row r="55" spans="2:5" x14ac:dyDescent="0.35">
      <c r="B55" s="110" t="s">
        <v>126</v>
      </c>
      <c r="C55" s="119">
        <v>178070.93419899998</v>
      </c>
      <c r="D55" s="26"/>
      <c r="E55" s="26"/>
    </row>
    <row r="56" spans="2:5" x14ac:dyDescent="0.35">
      <c r="B56" s="110" t="s">
        <v>127</v>
      </c>
      <c r="C56" s="119">
        <v>100535.96532299998</v>
      </c>
      <c r="D56" s="26"/>
      <c r="E56" s="26"/>
    </row>
    <row r="57" spans="2:5" x14ac:dyDescent="0.35">
      <c r="B57" s="110" t="s">
        <v>128</v>
      </c>
      <c r="C57" s="119">
        <v>7779.7071049999995</v>
      </c>
      <c r="D57" s="26"/>
      <c r="E57" s="26"/>
    </row>
    <row r="58" spans="2:5" x14ac:dyDescent="0.35">
      <c r="B58" s="49" t="s">
        <v>212</v>
      </c>
      <c r="C58" s="35" t="s">
        <v>0</v>
      </c>
      <c r="D58" s="47"/>
      <c r="E58" s="47"/>
    </row>
    <row r="59" spans="2:5" x14ac:dyDescent="0.35">
      <c r="B59" s="110" t="s">
        <v>125</v>
      </c>
      <c r="C59" s="120">
        <f>C54/C$53</f>
        <v>0.20219000018107564</v>
      </c>
      <c r="D59" s="26"/>
      <c r="E59" s="26"/>
    </row>
    <row r="60" spans="2:5" x14ac:dyDescent="0.35">
      <c r="B60" s="110" t="s">
        <v>126</v>
      </c>
      <c r="C60" s="120">
        <f t="shared" ref="C60:C61" si="9">C55/C$53</f>
        <v>0.49606629652669049</v>
      </c>
      <c r="D60" s="26"/>
      <c r="E60" s="26"/>
    </row>
    <row r="61" spans="2:5" x14ac:dyDescent="0.35">
      <c r="B61" s="110" t="s">
        <v>127</v>
      </c>
      <c r="C61" s="120">
        <f t="shared" si="9"/>
        <v>0.28007099648156086</v>
      </c>
      <c r="D61" s="26"/>
      <c r="E61" s="26"/>
    </row>
    <row r="62" spans="2:5" x14ac:dyDescent="0.35">
      <c r="B62" s="110" t="s">
        <v>128</v>
      </c>
      <c r="C62" s="120">
        <f>C57/C$53</f>
        <v>2.1672545881782676E-2</v>
      </c>
      <c r="D62" s="26"/>
      <c r="E62" s="26"/>
    </row>
    <row r="63" spans="2:5" x14ac:dyDescent="0.35">
      <c r="B63" s="121" t="s">
        <v>0</v>
      </c>
      <c r="C63" s="122">
        <f>SUM(C59:C62)</f>
        <v>0.99999983907110968</v>
      </c>
      <c r="D63" s="26"/>
      <c r="E63" s="26"/>
    </row>
    <row r="64" spans="2:5" ht="41.5" customHeight="1" x14ac:dyDescent="0.35">
      <c r="B64" s="133" t="s">
        <v>250</v>
      </c>
      <c r="C64" s="133"/>
      <c r="D64" s="26"/>
      <c r="E64" s="26"/>
    </row>
  </sheetData>
  <sheetProtection sheet="1" objects="1" scenarios="1"/>
  <mergeCells count="1">
    <mergeCell ref="B64:C6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4651C-D9A0-4948-A337-ACF904920A95}">
  <dimension ref="B2:H43"/>
  <sheetViews>
    <sheetView zoomScale="70" zoomScaleNormal="70" workbookViewId="0">
      <selection activeCell="D10" sqref="D10"/>
    </sheetView>
  </sheetViews>
  <sheetFormatPr defaultRowHeight="14" x14ac:dyDescent="0.35"/>
  <cols>
    <col min="1" max="1" width="7.6328125" style="44" customWidth="1"/>
    <col min="2" max="2" width="35.6328125" style="51" customWidth="1"/>
    <col min="3" max="3" width="29.453125" style="26" customWidth="1"/>
    <col min="4" max="7" width="20.54296875" style="26" customWidth="1"/>
    <col min="8" max="8" width="18.453125" style="44" customWidth="1"/>
    <col min="9" max="16384" width="8.7265625" style="44"/>
  </cols>
  <sheetData>
    <row r="2" spans="2:7" x14ac:dyDescent="0.35">
      <c r="B2" s="43" t="s">
        <v>231</v>
      </c>
    </row>
    <row r="3" spans="2:7" ht="28" x14ac:dyDescent="0.35">
      <c r="B3" s="28" t="s">
        <v>200</v>
      </c>
      <c r="C3" s="74" t="s">
        <v>0</v>
      </c>
      <c r="D3" s="29" t="s">
        <v>18</v>
      </c>
      <c r="E3" s="29" t="s">
        <v>19</v>
      </c>
      <c r="F3" s="29" t="s">
        <v>20</v>
      </c>
      <c r="G3" s="29" t="s">
        <v>21</v>
      </c>
    </row>
    <row r="4" spans="2:7" x14ac:dyDescent="0.35">
      <c r="B4" s="45" t="s">
        <v>203</v>
      </c>
      <c r="C4" s="34">
        <v>35258.21</v>
      </c>
      <c r="D4" s="34">
        <v>12965.51</v>
      </c>
      <c r="E4" s="34">
        <v>8096.2983000000004</v>
      </c>
      <c r="F4" s="34">
        <v>8096.1359000000002</v>
      </c>
      <c r="G4" s="34">
        <v>6100.2658000000001</v>
      </c>
    </row>
    <row r="5" spans="2:7" x14ac:dyDescent="0.35">
      <c r="B5" s="77" t="s">
        <v>29</v>
      </c>
      <c r="C5" s="34">
        <v>4079.5156670113652</v>
      </c>
      <c r="D5" s="25">
        <v>3098.4911425848304</v>
      </c>
      <c r="E5" s="25">
        <v>743.04978135710439</v>
      </c>
      <c r="F5" s="25">
        <v>230.30857874235866</v>
      </c>
      <c r="G5" s="25">
        <v>2.5976152199090925</v>
      </c>
    </row>
    <row r="6" spans="2:7" x14ac:dyDescent="0.35">
      <c r="B6" s="77" t="s">
        <v>30</v>
      </c>
      <c r="C6" s="34">
        <v>5525.9460905034839</v>
      </c>
      <c r="D6" s="25">
        <v>2577.0924249750378</v>
      </c>
      <c r="E6" s="25">
        <v>925.32568338842691</v>
      </c>
      <c r="F6" s="25">
        <v>1631.8191947268426</v>
      </c>
      <c r="G6" s="25">
        <v>382.71921118329766</v>
      </c>
    </row>
    <row r="7" spans="2:7" x14ac:dyDescent="0.35">
      <c r="B7" s="77" t="s">
        <v>31</v>
      </c>
      <c r="C7" s="34">
        <v>6378.120611560792</v>
      </c>
      <c r="D7" s="25">
        <v>3139.2664394369722</v>
      </c>
      <c r="E7" s="25">
        <v>1933.6682408533977</v>
      </c>
      <c r="F7" s="25">
        <v>1025.3078561970353</v>
      </c>
      <c r="G7" s="25">
        <v>292.15068319117427</v>
      </c>
    </row>
    <row r="8" spans="2:7" x14ac:dyDescent="0.35">
      <c r="B8" s="77" t="s">
        <v>32</v>
      </c>
      <c r="C8" s="34">
        <v>19274.627368230224</v>
      </c>
      <c r="D8" s="25">
        <v>4150.6597998020052</v>
      </c>
      <c r="E8" s="25">
        <v>4494.2544134347027</v>
      </c>
      <c r="F8" s="25">
        <v>5208.7002250930791</v>
      </c>
      <c r="G8" s="25">
        <v>5422.7981355897782</v>
      </c>
    </row>
    <row r="9" spans="2:7" ht="28" x14ac:dyDescent="0.35">
      <c r="B9" s="28" t="s">
        <v>209</v>
      </c>
      <c r="C9" s="74" t="s">
        <v>0</v>
      </c>
      <c r="D9" s="29" t="s">
        <v>18</v>
      </c>
      <c r="E9" s="29" t="s">
        <v>19</v>
      </c>
      <c r="F9" s="29" t="s">
        <v>20</v>
      </c>
      <c r="G9" s="29" t="s">
        <v>21</v>
      </c>
    </row>
    <row r="10" spans="2:7" x14ac:dyDescent="0.35">
      <c r="B10" s="77" t="s">
        <v>29</v>
      </c>
      <c r="C10" s="36">
        <f>C5/C$4</f>
        <v>0.11570399254560471</v>
      </c>
      <c r="D10" s="27">
        <f>D5/D$4</f>
        <v>0.23897950351238251</v>
      </c>
      <c r="E10" s="27">
        <f>E5/E$4</f>
        <v>9.1776482760906219E-2</v>
      </c>
      <c r="F10" s="27">
        <f>F5/F$4</f>
        <v>2.8446728363633156E-2</v>
      </c>
      <c r="G10" s="27">
        <f>G5/G$4</f>
        <v>4.2582000605762005E-4</v>
      </c>
    </row>
    <row r="11" spans="2:7" x14ac:dyDescent="0.35">
      <c r="B11" s="77" t="s">
        <v>30</v>
      </c>
      <c r="C11" s="36">
        <f t="shared" ref="C11:D13" si="0">C6/C$4</f>
        <v>0.15672792494297028</v>
      </c>
      <c r="D11" s="27">
        <f t="shared" si="0"/>
        <v>0.19876521825790408</v>
      </c>
      <c r="E11" s="27">
        <f t="shared" ref="E11:G11" si="1">E6/E$4</f>
        <v>0.11428996920585632</v>
      </c>
      <c r="F11" s="27">
        <f t="shared" si="1"/>
        <v>0.20155531167984009</v>
      </c>
      <c r="G11" s="27">
        <f t="shared" si="1"/>
        <v>6.2738120555877686E-2</v>
      </c>
    </row>
    <row r="12" spans="2:7" x14ac:dyDescent="0.35">
      <c r="B12" s="77" t="s">
        <v>31</v>
      </c>
      <c r="C12" s="36">
        <f t="shared" si="0"/>
        <v>0.18089745938777924</v>
      </c>
      <c r="D12" s="27">
        <f t="shared" si="0"/>
        <v>0.24212440848350525</v>
      </c>
      <c r="E12" s="27">
        <f t="shared" ref="E12:G12" si="2">E7/E$4</f>
        <v>0.23883362114429474</v>
      </c>
      <c r="F12" s="27">
        <f t="shared" si="2"/>
        <v>0.12664163112640381</v>
      </c>
      <c r="G12" s="27">
        <f t="shared" si="2"/>
        <v>4.7891467809677124E-2</v>
      </c>
    </row>
    <row r="13" spans="2:7" x14ac:dyDescent="0.35">
      <c r="B13" s="77" t="s">
        <v>32</v>
      </c>
      <c r="C13" s="36">
        <f t="shared" si="0"/>
        <v>0.54667061567306519</v>
      </c>
      <c r="D13" s="27">
        <f t="shared" si="0"/>
        <v>0.320130854845047</v>
      </c>
      <c r="E13" s="27">
        <f t="shared" ref="E13:G13" si="3">E8/E$4</f>
        <v>0.55509990453720093</v>
      </c>
      <c r="F13" s="27">
        <f t="shared" si="3"/>
        <v>0.6433563232421875</v>
      </c>
      <c r="G13" s="27">
        <f t="shared" si="3"/>
        <v>0.88894456624984741</v>
      </c>
    </row>
    <row r="14" spans="2:7" x14ac:dyDescent="0.35">
      <c r="B14" s="48" t="s">
        <v>0</v>
      </c>
      <c r="C14" s="57">
        <f>SUM(C10:C13)</f>
        <v>0.9999999925494194</v>
      </c>
      <c r="D14" s="42">
        <f t="shared" ref="D14:F14" si="4">SUM(D10:D13)</f>
        <v>0.99999998509883881</v>
      </c>
      <c r="E14" s="42">
        <f t="shared" si="4"/>
        <v>0.99999997764825821</v>
      </c>
      <c r="F14" s="42">
        <f t="shared" si="4"/>
        <v>0.99999999441206455</v>
      </c>
      <c r="G14" s="42">
        <f>SUM(G10:G13)</f>
        <v>0.99999997462145984</v>
      </c>
    </row>
    <row r="16" spans="2:7" x14ac:dyDescent="0.35">
      <c r="B16" s="43" t="s">
        <v>213</v>
      </c>
    </row>
    <row r="17" spans="2:8" ht="28" x14ac:dyDescent="0.35">
      <c r="B17" s="135" t="s">
        <v>200</v>
      </c>
      <c r="C17" s="136"/>
      <c r="D17" s="74" t="s">
        <v>0</v>
      </c>
      <c r="E17" s="52" t="s">
        <v>29</v>
      </c>
      <c r="F17" s="52" t="s">
        <v>30</v>
      </c>
      <c r="G17" s="52" t="s">
        <v>31</v>
      </c>
      <c r="H17" s="52" t="s">
        <v>32</v>
      </c>
    </row>
    <row r="18" spans="2:8" x14ac:dyDescent="0.35">
      <c r="B18" s="137" t="s">
        <v>203</v>
      </c>
      <c r="C18" s="138"/>
      <c r="D18" s="34">
        <v>35258.21</v>
      </c>
      <c r="E18" s="25">
        <v>4079.5156670113652</v>
      </c>
      <c r="F18" s="25">
        <v>5525.9460905034839</v>
      </c>
      <c r="G18" s="25">
        <v>6378.120611560792</v>
      </c>
      <c r="H18" s="25">
        <v>19274.627368230224</v>
      </c>
    </row>
    <row r="19" spans="2:8" ht="28" x14ac:dyDescent="0.35">
      <c r="B19" s="71" t="s">
        <v>33</v>
      </c>
      <c r="C19" s="50" t="s">
        <v>34</v>
      </c>
      <c r="D19" s="78">
        <v>11546.56640625</v>
      </c>
      <c r="E19" s="25">
        <v>2205.17602539062</v>
      </c>
      <c r="F19" s="25">
        <v>1868.495849609375</v>
      </c>
      <c r="G19" s="25">
        <v>2911.89599609375</v>
      </c>
      <c r="H19" s="25">
        <v>4560.998046875</v>
      </c>
    </row>
    <row r="20" spans="2:8" ht="28" x14ac:dyDescent="0.35">
      <c r="B20" s="134" t="s">
        <v>35</v>
      </c>
      <c r="C20" s="50" t="s">
        <v>36</v>
      </c>
      <c r="D20" s="78">
        <v>13005.923828125</v>
      </c>
      <c r="E20" s="25">
        <v>1691.901123046875</v>
      </c>
      <c r="F20" s="25">
        <v>1301.08740234375</v>
      </c>
      <c r="G20" s="25">
        <v>4213.3955078125</v>
      </c>
      <c r="H20" s="25">
        <v>5799.53955078125</v>
      </c>
    </row>
    <row r="21" spans="2:8" x14ac:dyDescent="0.35">
      <c r="B21" s="134"/>
      <c r="C21" s="50" t="s">
        <v>37</v>
      </c>
      <c r="D21" s="78">
        <v>16943.236328125</v>
      </c>
      <c r="E21" s="25">
        <v>2549.19677734375</v>
      </c>
      <c r="F21" s="25">
        <v>2650.63525390625</v>
      </c>
      <c r="G21" s="25">
        <v>3963.55859375</v>
      </c>
      <c r="H21" s="25">
        <v>7779.845703125</v>
      </c>
    </row>
    <row r="22" spans="2:8" x14ac:dyDescent="0.35">
      <c r="B22" s="134"/>
      <c r="C22" s="50" t="s">
        <v>38</v>
      </c>
      <c r="D22" s="78">
        <v>11393.09765625</v>
      </c>
      <c r="E22" s="25">
        <v>1233.8009033203125</v>
      </c>
      <c r="F22" s="25">
        <v>1156.1370849609375</v>
      </c>
      <c r="G22" s="25">
        <v>2957.93603515625</v>
      </c>
      <c r="H22" s="25">
        <v>6045.22314453125</v>
      </c>
    </row>
    <row r="23" spans="2:8" ht="28" x14ac:dyDescent="0.35">
      <c r="B23" s="134"/>
      <c r="C23" s="50" t="s">
        <v>39</v>
      </c>
      <c r="D23" s="78">
        <v>7608.28759765625</v>
      </c>
      <c r="E23" s="25">
        <v>963.774658203125</v>
      </c>
      <c r="F23" s="25">
        <v>868.12420654296875</v>
      </c>
      <c r="G23" s="25">
        <v>1783.9139404296875</v>
      </c>
      <c r="H23" s="25">
        <v>3992.47509765625</v>
      </c>
    </row>
    <row r="24" spans="2:8" ht="28" x14ac:dyDescent="0.35">
      <c r="B24" s="134"/>
      <c r="C24" s="50" t="s">
        <v>40</v>
      </c>
      <c r="D24" s="78">
        <v>3929.056884765625</v>
      </c>
      <c r="E24" s="25">
        <v>780.56268310546875</v>
      </c>
      <c r="F24" s="25">
        <v>472.47088623046875</v>
      </c>
      <c r="G24" s="25">
        <v>927.3070068359375</v>
      </c>
      <c r="H24" s="25">
        <v>1748.71630859375</v>
      </c>
    </row>
    <row r="25" spans="2:8" ht="28" x14ac:dyDescent="0.35">
      <c r="B25" s="134" t="s">
        <v>41</v>
      </c>
      <c r="C25" s="50" t="s">
        <v>42</v>
      </c>
      <c r="D25" s="78">
        <v>3960.99462890625</v>
      </c>
      <c r="E25" s="25">
        <v>295.30252075195313</v>
      </c>
      <c r="F25" s="25">
        <v>1186.1817626953125</v>
      </c>
      <c r="G25" s="25">
        <v>864.32012939453125</v>
      </c>
      <c r="H25" s="25">
        <v>1615.190185546875</v>
      </c>
    </row>
    <row r="26" spans="2:8" ht="28" x14ac:dyDescent="0.35">
      <c r="B26" s="134"/>
      <c r="C26" s="50" t="s">
        <v>43</v>
      </c>
      <c r="D26" s="78">
        <v>2449.970458984375</v>
      </c>
      <c r="E26" s="25">
        <v>284.47015380859375</v>
      </c>
      <c r="F26" s="25">
        <v>460.40426635742188</v>
      </c>
      <c r="G26" s="25">
        <v>577.397216796875</v>
      </c>
      <c r="H26" s="25">
        <v>1127.69873046875</v>
      </c>
    </row>
    <row r="27" spans="2:8" x14ac:dyDescent="0.35">
      <c r="B27" s="134"/>
      <c r="C27" s="50" t="s">
        <v>44</v>
      </c>
      <c r="D27" s="78">
        <v>2253.00390625</v>
      </c>
      <c r="E27" s="25">
        <v>349.06369018554688</v>
      </c>
      <c r="F27" s="25">
        <v>227.46092224121094</v>
      </c>
      <c r="G27" s="25">
        <v>702.19012451171875</v>
      </c>
      <c r="H27" s="25">
        <v>974.2891845703125</v>
      </c>
    </row>
    <row r="28" spans="2:8" ht="28" x14ac:dyDescent="0.35">
      <c r="B28" s="134" t="s">
        <v>45</v>
      </c>
      <c r="C28" s="50" t="s">
        <v>46</v>
      </c>
      <c r="D28" s="78">
        <v>2224.25732421875</v>
      </c>
      <c r="E28" s="25">
        <v>387.05657958984375</v>
      </c>
      <c r="F28" s="25">
        <v>207.19053649902344</v>
      </c>
      <c r="G28" s="25">
        <v>942.94403076171875</v>
      </c>
      <c r="H28" s="25">
        <v>687.06622314453125</v>
      </c>
    </row>
    <row r="29" spans="2:8" ht="28" x14ac:dyDescent="0.35">
      <c r="B29" s="134"/>
      <c r="C29" s="50" t="s">
        <v>47</v>
      </c>
      <c r="D29" s="78">
        <v>2303.33984375</v>
      </c>
      <c r="E29" s="25">
        <v>435.38037109375</v>
      </c>
      <c r="F29" s="25">
        <v>262.85543823242188</v>
      </c>
      <c r="G29" s="25">
        <v>731.73486328125</v>
      </c>
      <c r="H29" s="25">
        <v>873.369140625</v>
      </c>
    </row>
    <row r="30" spans="2:8" ht="28" x14ac:dyDescent="0.35">
      <c r="B30" s="134"/>
      <c r="C30" s="50" t="s">
        <v>48</v>
      </c>
      <c r="D30" s="78">
        <v>4707.640625</v>
      </c>
      <c r="E30" s="25">
        <v>584.4681396484375</v>
      </c>
      <c r="F30" s="25">
        <v>603.85797119140625</v>
      </c>
      <c r="G30" s="25">
        <v>1613.719970703125</v>
      </c>
      <c r="H30" s="25">
        <v>1905.5947265625</v>
      </c>
    </row>
    <row r="31" spans="2:8" ht="28" x14ac:dyDescent="0.35">
      <c r="B31" s="135" t="s">
        <v>209</v>
      </c>
      <c r="C31" s="136"/>
      <c r="D31" s="74" t="s">
        <v>0</v>
      </c>
      <c r="E31" s="52" t="s">
        <v>29</v>
      </c>
      <c r="F31" s="52" t="s">
        <v>30</v>
      </c>
      <c r="G31" s="52" t="s">
        <v>31</v>
      </c>
      <c r="H31" s="52" t="s">
        <v>32</v>
      </c>
    </row>
    <row r="32" spans="2:8" ht="28" x14ac:dyDescent="0.35">
      <c r="B32" s="71" t="s">
        <v>33</v>
      </c>
      <c r="C32" s="50" t="s">
        <v>34</v>
      </c>
      <c r="D32" s="38">
        <f>D19/D$18</f>
        <v>0.32748589353373303</v>
      </c>
      <c r="E32" s="31">
        <f>E19/E$18</f>
        <v>0.54054848795472876</v>
      </c>
      <c r="F32" s="31">
        <f>F19/F$18</f>
        <v>0.33813139306958589</v>
      </c>
      <c r="G32" s="31">
        <f>G19/G$18</f>
        <v>0.45654451733254053</v>
      </c>
      <c r="H32" s="31">
        <f>H19/H$18</f>
        <v>0.23663222949735221</v>
      </c>
    </row>
    <row r="33" spans="2:8" ht="28" x14ac:dyDescent="0.35">
      <c r="B33" s="134" t="s">
        <v>35</v>
      </c>
      <c r="C33" s="50" t="s">
        <v>36</v>
      </c>
      <c r="D33" s="38">
        <f t="shared" ref="D33:E43" si="5">D20/D$18</f>
        <v>0.3688764638966357</v>
      </c>
      <c r="E33" s="31">
        <f>E20/E$18</f>
        <v>0.41473088012096154</v>
      </c>
      <c r="F33" s="31">
        <f t="shared" ref="F33:H33" si="6">F20/F$18</f>
        <v>0.23545061443500337</v>
      </c>
      <c r="G33" s="31">
        <f t="shared" si="6"/>
        <v>0.66060141606218992</v>
      </c>
      <c r="H33" s="31">
        <f t="shared" si="6"/>
        <v>0.30088984030583404</v>
      </c>
    </row>
    <row r="34" spans="2:8" x14ac:dyDescent="0.35">
      <c r="B34" s="134"/>
      <c r="C34" s="50" t="s">
        <v>37</v>
      </c>
      <c r="D34" s="38">
        <f t="shared" si="5"/>
        <v>0.48054726340687742</v>
      </c>
      <c r="E34" s="31">
        <f t="shared" si="5"/>
        <v>0.62487731030367144</v>
      </c>
      <c r="F34" s="31">
        <f t="shared" ref="F34:H34" si="7">F21/F$18</f>
        <v>0.47967084920742387</v>
      </c>
      <c r="G34" s="31">
        <f t="shared" si="7"/>
        <v>0.62143048636706111</v>
      </c>
      <c r="H34" s="31">
        <f t="shared" si="7"/>
        <v>0.40363144534499695</v>
      </c>
    </row>
    <row r="35" spans="2:8" x14ac:dyDescent="0.35">
      <c r="B35" s="134"/>
      <c r="C35" s="50" t="s">
        <v>38</v>
      </c>
      <c r="D35" s="38">
        <f t="shared" si="5"/>
        <v>0.32313318390950646</v>
      </c>
      <c r="E35" s="31">
        <f t="shared" si="5"/>
        <v>0.3024380843288168</v>
      </c>
      <c r="F35" s="31">
        <f t="shared" ref="F35:H35" si="8">F22/F$18</f>
        <v>0.20921975459510839</v>
      </c>
      <c r="G35" s="31">
        <f t="shared" si="8"/>
        <v>0.46376295076558804</v>
      </c>
      <c r="H35" s="31">
        <f t="shared" si="8"/>
        <v>0.31363631727041352</v>
      </c>
    </row>
    <row r="36" spans="2:8" ht="28" x14ac:dyDescent="0.35">
      <c r="B36" s="134"/>
      <c r="C36" s="50" t="s">
        <v>39</v>
      </c>
      <c r="D36" s="38">
        <f t="shared" si="5"/>
        <v>0.21578768739695664</v>
      </c>
      <c r="E36" s="31">
        <f t="shared" si="5"/>
        <v>0.23624732367045473</v>
      </c>
      <c r="F36" s="31">
        <f t="shared" ref="F36:H36" si="9">F23/F$18</f>
        <v>0.15709965177453833</v>
      </c>
      <c r="G36" s="31">
        <f t="shared" si="9"/>
        <v>0.27969272597263495</v>
      </c>
      <c r="H36" s="31">
        <f t="shared" si="9"/>
        <v>0.20713630522564208</v>
      </c>
    </row>
    <row r="37" spans="2:8" ht="28" x14ac:dyDescent="0.35">
      <c r="B37" s="134"/>
      <c r="C37" s="50" t="s">
        <v>40</v>
      </c>
      <c r="D37" s="38">
        <f t="shared" si="5"/>
        <v>0.11143665219435771</v>
      </c>
      <c r="E37" s="31">
        <f t="shared" si="5"/>
        <v>0.19133709656207926</v>
      </c>
      <c r="F37" s="31">
        <f t="shared" ref="F37:H37" si="10">F24/F$18</f>
        <v>8.5500451595505997E-2</v>
      </c>
      <c r="G37" s="31">
        <f t="shared" si="10"/>
        <v>0.14538875372709767</v>
      </c>
      <c r="H37" s="31">
        <f t="shared" si="10"/>
        <v>9.0726335466080416E-2</v>
      </c>
    </row>
    <row r="38" spans="2:8" ht="28" x14ac:dyDescent="0.35">
      <c r="B38" s="134" t="s">
        <v>41</v>
      </c>
      <c r="C38" s="50" t="s">
        <v>42</v>
      </c>
      <c r="D38" s="38">
        <f t="shared" si="5"/>
        <v>0.11234247651557609</v>
      </c>
      <c r="E38" s="31">
        <f t="shared" si="5"/>
        <v>7.2386661764750726E-2</v>
      </c>
      <c r="F38" s="31">
        <f t="shared" ref="F38:H38" si="11">F25/F$18</f>
        <v>0.21465677429133881</v>
      </c>
      <c r="G38" s="31">
        <f t="shared" si="11"/>
        <v>0.1355132933403439</v>
      </c>
      <c r="H38" s="31">
        <f t="shared" si="11"/>
        <v>8.3798776219619342E-2</v>
      </c>
    </row>
    <row r="39" spans="2:8" ht="28" x14ac:dyDescent="0.35">
      <c r="B39" s="134"/>
      <c r="C39" s="50" t="s">
        <v>43</v>
      </c>
      <c r="D39" s="38">
        <f t="shared" si="5"/>
        <v>6.9486524102737354E-2</v>
      </c>
      <c r="E39" s="31">
        <f t="shared" si="5"/>
        <v>6.9731354657842332E-2</v>
      </c>
      <c r="F39" s="31">
        <f t="shared" ref="F39:H39" si="12">F26/F$18</f>
        <v>8.331682191917171E-2</v>
      </c>
      <c r="G39" s="31">
        <f t="shared" si="12"/>
        <v>9.0527798384731378E-2</v>
      </c>
      <c r="H39" s="31">
        <f t="shared" si="12"/>
        <v>5.8506901789836994E-2</v>
      </c>
    </row>
    <row r="40" spans="2:8" x14ac:dyDescent="0.35">
      <c r="B40" s="134"/>
      <c r="C40" s="50" t="s">
        <v>44</v>
      </c>
      <c r="D40" s="38">
        <f t="shared" si="5"/>
        <v>6.3900121595792864E-2</v>
      </c>
      <c r="E40" s="31">
        <f t="shared" si="5"/>
        <v>8.5564983365113381E-2</v>
      </c>
      <c r="F40" s="31">
        <f t="shared" ref="F40:H40" si="13">F27/F$18</f>
        <v>4.1162349128253325E-2</v>
      </c>
      <c r="G40" s="31">
        <f t="shared" si="13"/>
        <v>0.11009357885753207</v>
      </c>
      <c r="H40" s="31">
        <f t="shared" si="13"/>
        <v>5.0547757212479422E-2</v>
      </c>
    </row>
    <row r="41" spans="2:8" ht="28" x14ac:dyDescent="0.35">
      <c r="B41" s="134" t="s">
        <v>45</v>
      </c>
      <c r="C41" s="50" t="s">
        <v>46</v>
      </c>
      <c r="D41" s="38">
        <f t="shared" si="5"/>
        <v>6.308480561601823E-2</v>
      </c>
      <c r="E41" s="31">
        <f t="shared" si="5"/>
        <v>9.487807161025065E-2</v>
      </c>
      <c r="F41" s="31">
        <f t="shared" ref="F41:H41" si="14">F28/F$18</f>
        <v>3.7494129169136671E-2</v>
      </c>
      <c r="G41" s="31">
        <f t="shared" si="14"/>
        <v>0.14784042011569465</v>
      </c>
      <c r="H41" s="31">
        <f t="shared" si="14"/>
        <v>3.5646148172856579E-2</v>
      </c>
    </row>
    <row r="42" spans="2:8" ht="28" x14ac:dyDescent="0.35">
      <c r="B42" s="134"/>
      <c r="C42" s="50" t="s">
        <v>47</v>
      </c>
      <c r="D42" s="38">
        <f t="shared" si="5"/>
        <v>6.5327758946072415E-2</v>
      </c>
      <c r="E42" s="31">
        <f t="shared" si="5"/>
        <v>0.10672354432032558</v>
      </c>
      <c r="F42" s="31">
        <f t="shared" ref="F42:H42" si="15">F29/F$18</f>
        <v>4.7567499560690139E-2</v>
      </c>
      <c r="G42" s="31">
        <f t="shared" si="15"/>
        <v>0.11472578018592641</v>
      </c>
      <c r="H42" s="31">
        <f t="shared" si="15"/>
        <v>4.5311856044726838E-2</v>
      </c>
    </row>
    <row r="43" spans="2:8" ht="28" x14ac:dyDescent="0.35">
      <c r="B43" s="134"/>
      <c r="C43" s="50" t="s">
        <v>48</v>
      </c>
      <c r="D43" s="38">
        <f t="shared" si="5"/>
        <v>0.13351899103783205</v>
      </c>
      <c r="E43" s="31">
        <f t="shared" si="5"/>
        <v>0.14326900234130396</v>
      </c>
      <c r="F43" s="31">
        <f t="shared" ref="F43:H43" si="16">F30/F$18</f>
        <v>0.10927684803678335</v>
      </c>
      <c r="G43" s="31">
        <f t="shared" si="16"/>
        <v>0.25300869472084681</v>
      </c>
      <c r="H43" s="31">
        <f t="shared" si="16"/>
        <v>9.8865450945289521E-2</v>
      </c>
    </row>
  </sheetData>
  <sheetProtection sheet="1" objects="1" scenarios="1"/>
  <mergeCells count="9">
    <mergeCell ref="B33:B37"/>
    <mergeCell ref="B38:B40"/>
    <mergeCell ref="B41:B43"/>
    <mergeCell ref="B31:C31"/>
    <mergeCell ref="B17:C17"/>
    <mergeCell ref="B20:B24"/>
    <mergeCell ref="B25:B27"/>
    <mergeCell ref="B28:B30"/>
    <mergeCell ref="B18:C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2AF69-061C-4420-A7AF-35AFD7F11B46}">
  <dimension ref="B1:D71"/>
  <sheetViews>
    <sheetView zoomScale="70" zoomScaleNormal="70" workbookViewId="0">
      <selection activeCell="E7" sqref="E7"/>
    </sheetView>
  </sheetViews>
  <sheetFormatPr defaultRowHeight="14" x14ac:dyDescent="0.3"/>
  <cols>
    <col min="1" max="1" width="7.90625" style="4" customWidth="1"/>
    <col min="2" max="2" width="37.90625" style="32" customWidth="1"/>
    <col min="3" max="3" width="18.6328125" style="44" customWidth="1"/>
    <col min="4" max="4" width="18.6328125" style="24" customWidth="1"/>
    <col min="5" max="16384" width="8.7265625" style="4"/>
  </cols>
  <sheetData>
    <row r="1" spans="2:4" x14ac:dyDescent="0.3">
      <c r="C1" s="73"/>
    </row>
    <row r="2" spans="2:4" x14ac:dyDescent="0.3">
      <c r="B2" s="15" t="s">
        <v>232</v>
      </c>
      <c r="C2" s="73"/>
    </row>
    <row r="3" spans="2:4" x14ac:dyDescent="0.3">
      <c r="B3" s="46" t="s">
        <v>200</v>
      </c>
      <c r="C3" s="33" t="s">
        <v>206</v>
      </c>
      <c r="D3" s="4"/>
    </row>
    <row r="4" spans="2:4" x14ac:dyDescent="0.3">
      <c r="B4" s="53" t="s">
        <v>207</v>
      </c>
      <c r="C4" s="34">
        <v>29157.944</v>
      </c>
      <c r="D4" s="4"/>
    </row>
    <row r="5" spans="2:4" x14ac:dyDescent="0.3">
      <c r="B5" s="77" t="s">
        <v>49</v>
      </c>
      <c r="C5" s="34">
        <v>12965.51</v>
      </c>
      <c r="D5" s="4"/>
    </row>
    <row r="6" spans="2:4" x14ac:dyDescent="0.3">
      <c r="B6" s="77" t="s">
        <v>19</v>
      </c>
      <c r="C6" s="34">
        <v>8096.2983000000004</v>
      </c>
      <c r="D6" s="4"/>
    </row>
    <row r="7" spans="2:4" x14ac:dyDescent="0.3">
      <c r="B7" s="77" t="s">
        <v>20</v>
      </c>
      <c r="C7" s="34">
        <v>8096.1359000000002</v>
      </c>
      <c r="D7" s="4"/>
    </row>
    <row r="8" spans="2:4" x14ac:dyDescent="0.3">
      <c r="B8" s="46" t="s">
        <v>215</v>
      </c>
      <c r="C8" s="33" t="s">
        <v>206</v>
      </c>
      <c r="D8" s="4"/>
    </row>
    <row r="9" spans="2:4" x14ac:dyDescent="0.3">
      <c r="B9" s="77" t="s">
        <v>49</v>
      </c>
      <c r="C9" s="36">
        <f>C5/C$4</f>
        <v>0.4446647541404154</v>
      </c>
      <c r="D9" s="4"/>
    </row>
    <row r="10" spans="2:4" x14ac:dyDescent="0.3">
      <c r="B10" s="77" t="s">
        <v>19</v>
      </c>
      <c r="C10" s="36">
        <f>C6/C$4</f>
        <v>0.27767041119222946</v>
      </c>
      <c r="D10" s="4"/>
    </row>
    <row r="11" spans="2:4" x14ac:dyDescent="0.3">
      <c r="B11" s="77" t="s">
        <v>20</v>
      </c>
      <c r="C11" s="36">
        <f>C7/C$4</f>
        <v>0.27766484152654936</v>
      </c>
      <c r="D11" s="4"/>
    </row>
    <row r="12" spans="2:4" x14ac:dyDescent="0.3">
      <c r="B12" s="10" t="s">
        <v>0</v>
      </c>
      <c r="C12" s="57">
        <f>SUM(C8:C11)</f>
        <v>1.0000000068591941</v>
      </c>
      <c r="D12" s="4"/>
    </row>
    <row r="13" spans="2:4" x14ac:dyDescent="0.3">
      <c r="C13" s="73"/>
    </row>
    <row r="14" spans="2:4" x14ac:dyDescent="0.3">
      <c r="B14" s="15" t="s">
        <v>233</v>
      </c>
      <c r="C14" s="73"/>
    </row>
    <row r="15" spans="2:4" x14ac:dyDescent="0.3">
      <c r="B15" s="46" t="s">
        <v>200</v>
      </c>
      <c r="C15" s="33" t="s">
        <v>206</v>
      </c>
      <c r="D15" s="4"/>
    </row>
    <row r="16" spans="2:4" x14ac:dyDescent="0.3">
      <c r="B16" s="30" t="s">
        <v>129</v>
      </c>
      <c r="C16" s="37">
        <v>57024.522960450973</v>
      </c>
      <c r="D16" s="4"/>
    </row>
    <row r="17" spans="2:4" x14ac:dyDescent="0.3">
      <c r="B17" s="71" t="s">
        <v>56</v>
      </c>
      <c r="C17" s="34">
        <v>10709.536154205864</v>
      </c>
      <c r="D17" s="4"/>
    </row>
    <row r="18" spans="2:4" x14ac:dyDescent="0.3">
      <c r="B18" s="71" t="s">
        <v>57</v>
      </c>
      <c r="C18" s="34">
        <v>12742.523124721198</v>
      </c>
      <c r="D18" s="4"/>
    </row>
    <row r="19" spans="2:4" x14ac:dyDescent="0.3">
      <c r="B19" s="71" t="s">
        <v>58</v>
      </c>
      <c r="C19" s="34">
        <v>8131.9193697998553</v>
      </c>
      <c r="D19" s="4"/>
    </row>
    <row r="20" spans="2:4" ht="14.5" thickBot="1" x14ac:dyDescent="0.35">
      <c r="B20" s="81" t="s">
        <v>59</v>
      </c>
      <c r="C20" s="79">
        <v>14376.623557128174</v>
      </c>
      <c r="D20" s="4"/>
    </row>
    <row r="21" spans="2:4" ht="28" x14ac:dyDescent="0.3">
      <c r="B21" s="82" t="s">
        <v>50</v>
      </c>
      <c r="C21" s="80">
        <v>7345.2546706558414</v>
      </c>
      <c r="D21" s="4"/>
    </row>
    <row r="22" spans="2:4" ht="28" x14ac:dyDescent="0.3">
      <c r="B22" s="83" t="s">
        <v>51</v>
      </c>
      <c r="C22" s="34">
        <v>5262.2229787904162</v>
      </c>
      <c r="D22" s="4"/>
    </row>
    <row r="23" spans="2:4" ht="28" x14ac:dyDescent="0.3">
      <c r="B23" s="83" t="s">
        <v>52</v>
      </c>
      <c r="C23" s="34">
        <v>11564.607471093233</v>
      </c>
      <c r="D23" s="4"/>
    </row>
    <row r="24" spans="2:4" ht="28" x14ac:dyDescent="0.3">
      <c r="B24" s="83" t="s">
        <v>53</v>
      </c>
      <c r="C24" s="34">
        <v>11972.771899087253</v>
      </c>
      <c r="D24" s="4"/>
    </row>
    <row r="25" spans="2:4" ht="28" x14ac:dyDescent="0.3">
      <c r="B25" s="83" t="s">
        <v>54</v>
      </c>
      <c r="C25" s="34">
        <v>10900.083597678209</v>
      </c>
      <c r="D25" s="4"/>
    </row>
    <row r="26" spans="2:4" ht="28" x14ac:dyDescent="0.3">
      <c r="B26" s="83" t="s">
        <v>55</v>
      </c>
      <c r="C26" s="34">
        <v>8957.5147107689681</v>
      </c>
      <c r="D26" s="4"/>
    </row>
    <row r="27" spans="2:4" x14ac:dyDescent="0.3">
      <c r="B27" s="46" t="s">
        <v>211</v>
      </c>
      <c r="C27" s="33" t="s">
        <v>206</v>
      </c>
      <c r="D27" s="4"/>
    </row>
    <row r="28" spans="2:4" x14ac:dyDescent="0.3">
      <c r="B28" s="71" t="s">
        <v>56</v>
      </c>
      <c r="C28" s="36">
        <f>C17/C$16</f>
        <v>0.18780579999999999</v>
      </c>
      <c r="D28" s="4"/>
    </row>
    <row r="29" spans="2:4" x14ac:dyDescent="0.3">
      <c r="B29" s="71" t="s">
        <v>57</v>
      </c>
      <c r="C29" s="36">
        <f t="shared" ref="C29:C37" si="0">C18/C$16</f>
        <v>0.22345690000000001</v>
      </c>
      <c r="D29" s="4"/>
    </row>
    <row r="30" spans="2:4" x14ac:dyDescent="0.3">
      <c r="B30" s="71" t="s">
        <v>58</v>
      </c>
      <c r="C30" s="36">
        <f t="shared" si="0"/>
        <v>0.14260390000000001</v>
      </c>
      <c r="D30" s="4"/>
    </row>
    <row r="31" spans="2:4" ht="14.5" thickBot="1" x14ac:dyDescent="0.35">
      <c r="B31" s="81" t="s">
        <v>59</v>
      </c>
      <c r="C31" s="124">
        <f t="shared" si="0"/>
        <v>0.25211299999999998</v>
      </c>
      <c r="D31" s="4"/>
    </row>
    <row r="32" spans="2:4" ht="28" x14ac:dyDescent="0.3">
      <c r="B32" s="82" t="s">
        <v>50</v>
      </c>
      <c r="C32" s="125">
        <f>C21/C$16</f>
        <v>0.1288087</v>
      </c>
      <c r="D32" s="4"/>
    </row>
    <row r="33" spans="2:4" ht="28" x14ac:dyDescent="0.3">
      <c r="B33" s="83" t="s">
        <v>51</v>
      </c>
      <c r="C33" s="36">
        <f t="shared" si="0"/>
        <v>9.2280000000000001E-2</v>
      </c>
      <c r="D33" s="4"/>
    </row>
    <row r="34" spans="2:4" ht="28" x14ac:dyDescent="0.3">
      <c r="B34" s="83" t="s">
        <v>52</v>
      </c>
      <c r="C34" s="36">
        <f>C23/C$16</f>
        <v>0.2028006</v>
      </c>
      <c r="D34" s="4"/>
    </row>
    <row r="35" spans="2:4" ht="28" x14ac:dyDescent="0.3">
      <c r="B35" s="83" t="s">
        <v>53</v>
      </c>
      <c r="C35" s="36">
        <f t="shared" si="0"/>
        <v>0.20995829999999999</v>
      </c>
      <c r="D35" s="4"/>
    </row>
    <row r="36" spans="2:4" ht="28" x14ac:dyDescent="0.3">
      <c r="B36" s="83" t="s">
        <v>54</v>
      </c>
      <c r="C36" s="36">
        <f t="shared" si="0"/>
        <v>0.19114729999999999</v>
      </c>
      <c r="D36" s="4"/>
    </row>
    <row r="37" spans="2:4" ht="28" x14ac:dyDescent="0.3">
      <c r="B37" s="83" t="s">
        <v>55</v>
      </c>
      <c r="C37" s="36">
        <f t="shared" si="0"/>
        <v>0.15708180000000002</v>
      </c>
      <c r="D37" s="4"/>
    </row>
    <row r="38" spans="2:4" x14ac:dyDescent="0.3">
      <c r="B38" s="51"/>
      <c r="C38" s="54"/>
      <c r="D38" s="55"/>
    </row>
    <row r="39" spans="2:4" x14ac:dyDescent="0.3">
      <c r="B39" s="15" t="s">
        <v>234</v>
      </c>
    </row>
    <row r="40" spans="2:4" x14ac:dyDescent="0.3">
      <c r="B40" s="46" t="s">
        <v>200</v>
      </c>
      <c r="C40" s="23" t="s">
        <v>13</v>
      </c>
      <c r="D40" s="23" t="s">
        <v>14</v>
      </c>
    </row>
    <row r="41" spans="2:4" x14ac:dyDescent="0.3">
      <c r="B41" s="5" t="s">
        <v>129</v>
      </c>
      <c r="C41" s="6">
        <v>21061.808199999999</v>
      </c>
      <c r="D41" s="34">
        <v>21061.646000000001</v>
      </c>
    </row>
    <row r="42" spans="2:4" x14ac:dyDescent="0.3">
      <c r="B42" s="71" t="s">
        <v>60</v>
      </c>
      <c r="C42" s="25">
        <v>8700.3037109375</v>
      </c>
      <c r="D42" s="25">
        <v>4840.02392578125</v>
      </c>
    </row>
    <row r="43" spans="2:4" x14ac:dyDescent="0.3">
      <c r="B43" s="71" t="s">
        <v>61</v>
      </c>
      <c r="C43" s="25">
        <v>10737.541015625</v>
      </c>
      <c r="D43" s="25">
        <v>13227.9306640625</v>
      </c>
    </row>
    <row r="44" spans="2:4" x14ac:dyDescent="0.3">
      <c r="B44" s="71" t="s">
        <v>62</v>
      </c>
      <c r="C44" s="25">
        <v>2051.498291015625</v>
      </c>
      <c r="D44" s="25">
        <v>1300.49560546875</v>
      </c>
    </row>
    <row r="45" spans="2:4" x14ac:dyDescent="0.3">
      <c r="B45" s="71" t="s">
        <v>63</v>
      </c>
      <c r="C45" s="25">
        <v>5637.8876953125</v>
      </c>
      <c r="D45" s="25">
        <v>2415.31298828125</v>
      </c>
    </row>
    <row r="46" spans="2:4" ht="28" x14ac:dyDescent="0.3">
      <c r="B46" s="71" t="s">
        <v>64</v>
      </c>
      <c r="C46" s="25">
        <v>6574.8994140625</v>
      </c>
      <c r="D46" s="25">
        <v>4034.4482421875</v>
      </c>
    </row>
    <row r="47" spans="2:4" x14ac:dyDescent="0.3">
      <c r="B47" s="46" t="s">
        <v>211</v>
      </c>
      <c r="C47" s="23" t="s">
        <v>13</v>
      </c>
      <c r="D47" s="23" t="s">
        <v>14</v>
      </c>
    </row>
    <row r="48" spans="2:4" x14ac:dyDescent="0.3">
      <c r="B48" s="71" t="s">
        <v>60</v>
      </c>
      <c r="C48" s="27">
        <f>C42/C$41</f>
        <v>0.4130843671312846</v>
      </c>
      <c r="D48" s="27">
        <f>D42/D$41</f>
        <v>0.22980273838907225</v>
      </c>
    </row>
    <row r="49" spans="2:4" x14ac:dyDescent="0.3">
      <c r="B49" s="71" t="s">
        <v>61</v>
      </c>
      <c r="C49" s="27">
        <f>C43/C$41</f>
        <v>0.50981097699033273</v>
      </c>
      <c r="D49" s="27">
        <f t="shared" ref="D49:D52" si="1">D43/D$41</f>
        <v>0.62805778162174497</v>
      </c>
    </row>
    <row r="50" spans="2:4" x14ac:dyDescent="0.3">
      <c r="B50" s="71" t="s">
        <v>62</v>
      </c>
      <c r="C50" s="27">
        <f>C44/C$41</f>
        <v>9.740371156810862E-2</v>
      </c>
      <c r="D50" s="27">
        <f t="shared" si="1"/>
        <v>6.1747102076862841E-2</v>
      </c>
    </row>
    <row r="51" spans="2:4" x14ac:dyDescent="0.3">
      <c r="B51" s="71" t="s">
        <v>63</v>
      </c>
      <c r="C51" s="27">
        <f>C45/C$41</f>
        <v>0.26768298532471207</v>
      </c>
      <c r="D51" s="27">
        <f t="shared" si="1"/>
        <v>0.11467826343113212</v>
      </c>
    </row>
    <row r="52" spans="2:4" ht="28" x14ac:dyDescent="0.3">
      <c r="B52" s="71" t="s">
        <v>64</v>
      </c>
      <c r="C52" s="27">
        <f>C46/C$41</f>
        <v>0.31217164982361295</v>
      </c>
      <c r="D52" s="27">
        <f t="shared" si="1"/>
        <v>0.19155427083844728</v>
      </c>
    </row>
    <row r="54" spans="2:4" x14ac:dyDescent="0.3">
      <c r="B54" s="15" t="s">
        <v>235</v>
      </c>
    </row>
    <row r="55" spans="2:4" x14ac:dyDescent="0.3">
      <c r="B55" s="46" t="s">
        <v>200</v>
      </c>
      <c r="C55" s="23" t="s">
        <v>13</v>
      </c>
      <c r="D55" s="23" t="s">
        <v>14</v>
      </c>
    </row>
    <row r="56" spans="2:4" x14ac:dyDescent="0.3">
      <c r="B56" s="5" t="s">
        <v>129</v>
      </c>
      <c r="C56" s="6">
        <v>21061.808199999999</v>
      </c>
      <c r="D56" s="34">
        <v>21061.646000000001</v>
      </c>
    </row>
    <row r="57" spans="2:4" x14ac:dyDescent="0.3">
      <c r="B57" s="71" t="s">
        <v>65</v>
      </c>
      <c r="C57" s="25">
        <v>1064.21946945288</v>
      </c>
      <c r="D57" s="25">
        <v>1112.3982136298</v>
      </c>
    </row>
    <row r="58" spans="2:4" ht="42" x14ac:dyDescent="0.3">
      <c r="B58" s="71" t="s">
        <v>66</v>
      </c>
      <c r="C58" s="25">
        <v>1193.4526183872599</v>
      </c>
      <c r="D58" s="25">
        <v>998.21671217000005</v>
      </c>
    </row>
    <row r="59" spans="2:4" ht="42" x14ac:dyDescent="0.3">
      <c r="B59" s="71" t="s">
        <v>67</v>
      </c>
      <c r="C59" s="25">
        <v>1343.0988718290801</v>
      </c>
      <c r="D59" s="25">
        <v>838.13977791160005</v>
      </c>
    </row>
    <row r="60" spans="2:4" ht="42" x14ac:dyDescent="0.3">
      <c r="B60" s="71" t="s">
        <v>68</v>
      </c>
      <c r="C60" s="25">
        <v>1650.3337865849401</v>
      </c>
      <c r="D60" s="25">
        <v>1020.289317178</v>
      </c>
    </row>
    <row r="61" spans="2:4" x14ac:dyDescent="0.3">
      <c r="B61" s="71" t="s">
        <v>69</v>
      </c>
      <c r="C61" s="25">
        <v>4704.3065064890397</v>
      </c>
      <c r="D61" s="25">
        <v>5391.1095094925995</v>
      </c>
    </row>
    <row r="62" spans="2:4" ht="28" x14ac:dyDescent="0.3">
      <c r="B62" s="71" t="s">
        <v>70</v>
      </c>
      <c r="C62" s="25">
        <v>5960.0936524250192</v>
      </c>
      <c r="D62" s="25">
        <v>3641.3564015984002</v>
      </c>
    </row>
    <row r="63" spans="2:4" x14ac:dyDescent="0.3">
      <c r="B63" s="71" t="s">
        <v>71</v>
      </c>
      <c r="C63" s="25">
        <v>11227.99097835704</v>
      </c>
      <c r="D63" s="25">
        <v>11953.6488140238</v>
      </c>
    </row>
    <row r="64" spans="2:4" x14ac:dyDescent="0.3">
      <c r="B64" s="46" t="s">
        <v>211</v>
      </c>
      <c r="C64" s="23" t="s">
        <v>13</v>
      </c>
      <c r="D64" s="23" t="s">
        <v>14</v>
      </c>
    </row>
    <row r="65" spans="2:4" x14ac:dyDescent="0.3">
      <c r="B65" s="71" t="s">
        <v>65</v>
      </c>
      <c r="C65" s="27">
        <f>C57/C$56</f>
        <v>5.0528400000000001E-2</v>
      </c>
      <c r="D65" s="27">
        <f>D57/D$56</f>
        <v>5.2816299999999997E-2</v>
      </c>
    </row>
    <row r="66" spans="2:4" ht="42" x14ac:dyDescent="0.3">
      <c r="B66" s="71" t="s">
        <v>66</v>
      </c>
      <c r="C66" s="27">
        <f t="shared" ref="C66:D71" si="2">C58/C$56</f>
        <v>5.6664300000000001E-2</v>
      </c>
      <c r="D66" s="27">
        <f t="shared" si="2"/>
        <v>4.7395E-2</v>
      </c>
    </row>
    <row r="67" spans="2:4" ht="42" x14ac:dyDescent="0.3">
      <c r="B67" s="71" t="s">
        <v>67</v>
      </c>
      <c r="C67" s="27">
        <f t="shared" si="2"/>
        <v>6.3769400000000004E-2</v>
      </c>
      <c r="D67" s="27">
        <f t="shared" si="2"/>
        <v>3.9794599999999999E-2</v>
      </c>
    </row>
    <row r="68" spans="2:4" ht="42" x14ac:dyDescent="0.3">
      <c r="B68" s="71" t="s">
        <v>68</v>
      </c>
      <c r="C68" s="27">
        <f t="shared" si="2"/>
        <v>7.8356700000000001E-2</v>
      </c>
      <c r="D68" s="27">
        <f t="shared" si="2"/>
        <v>4.8443E-2</v>
      </c>
    </row>
    <row r="69" spans="2:4" x14ac:dyDescent="0.3">
      <c r="B69" s="71" t="s">
        <v>69</v>
      </c>
      <c r="C69" s="27">
        <f t="shared" si="2"/>
        <v>0.22335720000000001</v>
      </c>
      <c r="D69" s="27">
        <f t="shared" si="2"/>
        <v>0.25596809999999998</v>
      </c>
    </row>
    <row r="70" spans="2:4" ht="28" x14ac:dyDescent="0.3">
      <c r="B70" s="71" t="s">
        <v>70</v>
      </c>
      <c r="C70" s="27">
        <f t="shared" si="2"/>
        <v>0.28298109999999999</v>
      </c>
      <c r="D70" s="27">
        <f t="shared" si="2"/>
        <v>0.1728904</v>
      </c>
    </row>
    <row r="71" spans="2:4" x14ac:dyDescent="0.3">
      <c r="B71" s="71" t="s">
        <v>71</v>
      </c>
      <c r="C71" s="27">
        <f t="shared" si="2"/>
        <v>0.53309720000000005</v>
      </c>
      <c r="D71" s="27">
        <f t="shared" si="2"/>
        <v>0.56755529999999998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32BCE-6562-4AE2-9798-332DAB9230EA}">
  <dimension ref="B2:Q255"/>
  <sheetViews>
    <sheetView zoomScale="70" zoomScaleNormal="70" workbookViewId="0">
      <selection activeCell="H5" sqref="H5"/>
    </sheetView>
  </sheetViews>
  <sheetFormatPr defaultRowHeight="14" x14ac:dyDescent="0.3"/>
  <cols>
    <col min="1" max="1" width="8.7265625" style="4"/>
    <col min="2" max="2" width="35.36328125" style="4" customWidth="1"/>
    <col min="3" max="3" width="17.36328125" style="84" customWidth="1"/>
    <col min="4" max="8" width="14.7265625" style="24" customWidth="1"/>
    <col min="9" max="9" width="13.7265625" style="24" customWidth="1"/>
    <col min="10" max="10" width="13.7265625" style="4" customWidth="1"/>
    <col min="11" max="11" width="11.1796875" style="4" bestFit="1" customWidth="1"/>
    <col min="12" max="16384" width="8.7265625" style="4"/>
  </cols>
  <sheetData>
    <row r="2" spans="2:3" x14ac:dyDescent="0.3">
      <c r="B2" s="15" t="s">
        <v>236</v>
      </c>
    </row>
    <row r="3" spans="2:3" ht="25" customHeight="1" x14ac:dyDescent="0.3">
      <c r="B3" s="46" t="s">
        <v>200</v>
      </c>
      <c r="C3" s="85" t="s">
        <v>0</v>
      </c>
    </row>
    <row r="4" spans="2:3" x14ac:dyDescent="0.3">
      <c r="B4" s="5" t="s">
        <v>78</v>
      </c>
      <c r="C4" s="6">
        <v>21061.808199999999</v>
      </c>
    </row>
    <row r="5" spans="2:3" x14ac:dyDescent="0.3">
      <c r="B5" s="72" t="s">
        <v>72</v>
      </c>
      <c r="C5" s="86">
        <v>402.79404099999999</v>
      </c>
    </row>
    <row r="6" spans="2:3" x14ac:dyDescent="0.3">
      <c r="B6" s="72" t="s">
        <v>73</v>
      </c>
      <c r="C6" s="86">
        <v>6444.5541999999996</v>
      </c>
    </row>
    <row r="7" spans="2:3" x14ac:dyDescent="0.3">
      <c r="B7" s="72" t="s">
        <v>74</v>
      </c>
      <c r="C7" s="86">
        <v>4878.1934000000001</v>
      </c>
    </row>
    <row r="8" spans="2:3" x14ac:dyDescent="0.3">
      <c r="B8" s="72" t="s">
        <v>75</v>
      </c>
      <c r="C8" s="86">
        <v>7049.5726000000004</v>
      </c>
    </row>
    <row r="9" spans="2:3" x14ac:dyDescent="0.3">
      <c r="B9" s="72" t="s">
        <v>76</v>
      </c>
      <c r="C9" s="86">
        <v>1286.6701499999999</v>
      </c>
    </row>
    <row r="10" spans="2:3" x14ac:dyDescent="0.3">
      <c r="B10" s="92" t="s">
        <v>77</v>
      </c>
      <c r="C10" s="86">
        <v>1000.0238000000001</v>
      </c>
    </row>
    <row r="11" spans="2:3" ht="25" customHeight="1" x14ac:dyDescent="0.3">
      <c r="B11" s="46" t="s">
        <v>214</v>
      </c>
      <c r="C11" s="85" t="s">
        <v>0</v>
      </c>
    </row>
    <row r="12" spans="2:3" x14ac:dyDescent="0.3">
      <c r="B12" s="72" t="s">
        <v>72</v>
      </c>
      <c r="C12" s="87">
        <f t="shared" ref="C12:C17" si="0">C5/C$4</f>
        <v>1.9124380830701896E-2</v>
      </c>
    </row>
    <row r="13" spans="2:3" x14ac:dyDescent="0.3">
      <c r="B13" s="72" t="s">
        <v>73</v>
      </c>
      <c r="C13" s="87">
        <f t="shared" si="0"/>
        <v>0.3059829497450271</v>
      </c>
    </row>
    <row r="14" spans="2:3" x14ac:dyDescent="0.3">
      <c r="B14" s="72" t="s">
        <v>74</v>
      </c>
      <c r="C14" s="87">
        <f t="shared" si="0"/>
        <v>0.23161322872553744</v>
      </c>
    </row>
    <row r="15" spans="2:3" x14ac:dyDescent="0.3">
      <c r="B15" s="72" t="s">
        <v>75</v>
      </c>
      <c r="C15" s="87">
        <f t="shared" si="0"/>
        <v>0.3347088024474556</v>
      </c>
    </row>
    <row r="16" spans="2:3" x14ac:dyDescent="0.3">
      <c r="B16" s="72" t="s">
        <v>76</v>
      </c>
      <c r="C16" s="87">
        <f t="shared" si="0"/>
        <v>6.1090203546721122E-2</v>
      </c>
    </row>
    <row r="17" spans="2:16" x14ac:dyDescent="0.3">
      <c r="B17" s="92" t="s">
        <v>77</v>
      </c>
      <c r="C17" s="87">
        <f t="shared" si="0"/>
        <v>4.7480434277243112E-2</v>
      </c>
    </row>
    <row r="18" spans="2:16" x14ac:dyDescent="0.3">
      <c r="B18" s="58" t="s">
        <v>0</v>
      </c>
      <c r="C18" s="88">
        <f>SUM(C12:C17)</f>
        <v>0.99999999957268626</v>
      </c>
    </row>
    <row r="20" spans="2:16" x14ac:dyDescent="0.3">
      <c r="B20" s="15" t="s">
        <v>237</v>
      </c>
    </row>
    <row r="21" spans="2:16" s="60" customFormat="1" ht="42" x14ac:dyDescent="0.35">
      <c r="B21" s="46" t="s">
        <v>200</v>
      </c>
      <c r="C21" s="89" t="s">
        <v>0</v>
      </c>
      <c r="D21" s="65" t="s">
        <v>72</v>
      </c>
      <c r="E21" s="65" t="s">
        <v>73</v>
      </c>
      <c r="F21" s="65" t="s">
        <v>74</v>
      </c>
      <c r="G21" s="65" t="s">
        <v>75</v>
      </c>
      <c r="H21" s="65" t="s">
        <v>76</v>
      </c>
      <c r="I21" s="65" t="s">
        <v>77</v>
      </c>
    </row>
    <row r="22" spans="2:16" s="60" customFormat="1" x14ac:dyDescent="0.35">
      <c r="B22" s="53" t="s">
        <v>78</v>
      </c>
      <c r="C22" s="34">
        <v>21061.806823000014</v>
      </c>
      <c r="D22" s="86">
        <v>402.79404099999999</v>
      </c>
      <c r="E22" s="86">
        <v>6444.5541999999996</v>
      </c>
      <c r="F22" s="86">
        <v>4878.1934000000001</v>
      </c>
      <c r="G22" s="86">
        <v>7049.5726000000004</v>
      </c>
      <c r="H22" s="86">
        <v>1286.6701499999999</v>
      </c>
      <c r="I22" s="86">
        <v>1000.0238000000001</v>
      </c>
      <c r="K22" s="126"/>
      <c r="L22" s="126"/>
      <c r="M22" s="126"/>
      <c r="N22" s="126"/>
      <c r="O22" s="126"/>
      <c r="P22" s="126"/>
    </row>
    <row r="23" spans="2:16" ht="14.5" x14ac:dyDescent="0.35">
      <c r="B23" s="71" t="s">
        <v>5</v>
      </c>
      <c r="C23" s="34">
        <v>386.21927499999998</v>
      </c>
      <c r="D23" s="25"/>
      <c r="E23" s="25">
        <v>285.54147338867188</v>
      </c>
      <c r="F23" s="25">
        <v>10.629849433898926</v>
      </c>
      <c r="G23" s="25">
        <v>59.189670562744141</v>
      </c>
      <c r="H23" s="25">
        <v>30.858306884765625</v>
      </c>
      <c r="I23" s="25"/>
      <c r="J23" s="126"/>
      <c r="K23" s="127"/>
      <c r="L23" s="127"/>
      <c r="M23" s="127"/>
      <c r="N23" s="127"/>
      <c r="O23" s="127"/>
      <c r="P23" s="127"/>
    </row>
    <row r="24" spans="2:16" ht="14.5" x14ac:dyDescent="0.35">
      <c r="B24" s="71" t="s">
        <v>6</v>
      </c>
      <c r="C24" s="34">
        <v>6533.4367840000041</v>
      </c>
      <c r="D24" s="25">
        <v>192.37858581542969</v>
      </c>
      <c r="E24" s="25">
        <v>1371.3857421875</v>
      </c>
      <c r="F24" s="25">
        <v>1502.021484375</v>
      </c>
      <c r="G24" s="25">
        <v>2925.735595703125</v>
      </c>
      <c r="H24" s="25">
        <v>292.3974609375</v>
      </c>
      <c r="I24" s="25">
        <v>249.51901245117188</v>
      </c>
      <c r="J24" s="126"/>
      <c r="K24" s="127"/>
      <c r="L24" s="127"/>
      <c r="M24" s="127"/>
      <c r="N24" s="127"/>
      <c r="O24" s="127"/>
      <c r="P24" s="127"/>
    </row>
    <row r="25" spans="2:16" ht="14.5" x14ac:dyDescent="0.35">
      <c r="B25" s="71" t="s">
        <v>10</v>
      </c>
      <c r="C25" s="34">
        <v>219.8614</v>
      </c>
      <c r="D25" s="25">
        <v>2.7288274765014648</v>
      </c>
      <c r="E25" s="25">
        <v>5.5215635299682617</v>
      </c>
      <c r="F25" s="25">
        <v>206.39674377441406</v>
      </c>
      <c r="G25" s="25">
        <v>5.2143087387084961</v>
      </c>
      <c r="H25" s="25"/>
      <c r="I25" s="25"/>
      <c r="J25" s="126"/>
      <c r="K25" s="127"/>
      <c r="L25" s="127"/>
      <c r="M25" s="127"/>
      <c r="N25" s="127"/>
      <c r="O25" s="127"/>
      <c r="P25" s="127"/>
    </row>
    <row r="26" spans="2:16" ht="14.5" x14ac:dyDescent="0.35">
      <c r="B26" s="71" t="s">
        <v>8</v>
      </c>
      <c r="C26" s="34">
        <v>10160.469796000003</v>
      </c>
      <c r="D26" s="25">
        <v>27.466411590576172</v>
      </c>
      <c r="E26" s="25">
        <v>3935.73583984375</v>
      </c>
      <c r="F26" s="25">
        <v>2198.2939453125</v>
      </c>
      <c r="G26" s="25">
        <v>2979.727294921875</v>
      </c>
      <c r="H26" s="25">
        <v>739.321533203125</v>
      </c>
      <c r="I26" s="25">
        <v>279.92510986328125</v>
      </c>
      <c r="J26" s="126"/>
      <c r="K26" s="127"/>
      <c r="L26" s="127"/>
      <c r="M26" s="127"/>
      <c r="N26" s="127"/>
      <c r="O26" s="127"/>
      <c r="P26" s="127"/>
    </row>
    <row r="27" spans="2:16" ht="14.5" x14ac:dyDescent="0.35">
      <c r="B27" s="71" t="s">
        <v>7</v>
      </c>
      <c r="C27" s="34">
        <v>1910.2079980000028</v>
      </c>
      <c r="D27" s="25">
        <v>3.2964439392089844</v>
      </c>
      <c r="E27" s="25">
        <v>398.982421875</v>
      </c>
      <c r="F27" s="25">
        <v>660.54132080078125</v>
      </c>
      <c r="G27" s="25">
        <v>383.20321655273438</v>
      </c>
      <c r="H27" s="25">
        <v>6.5928878784179688</v>
      </c>
      <c r="I27" s="25">
        <v>457.59161376953125</v>
      </c>
      <c r="J27" s="126"/>
      <c r="K27" s="127"/>
      <c r="L27" s="127"/>
      <c r="M27" s="127"/>
      <c r="N27" s="127"/>
      <c r="O27" s="127"/>
      <c r="P27" s="127"/>
    </row>
    <row r="28" spans="2:16" ht="14.5" x14ac:dyDescent="0.35">
      <c r="B28" s="71" t="s">
        <v>11</v>
      </c>
      <c r="C28" s="34">
        <v>359.35646000000003</v>
      </c>
      <c r="D28" s="25"/>
      <c r="E28" s="25">
        <v>212.30473327636719</v>
      </c>
      <c r="F28" s="25">
        <v>18.183307647705078</v>
      </c>
      <c r="G28" s="25">
        <v>115.88034820556641</v>
      </c>
      <c r="H28" s="25">
        <v>10.390460968017578</v>
      </c>
      <c r="I28" s="25">
        <v>2.5976152420043945</v>
      </c>
      <c r="J28" s="126"/>
      <c r="K28" s="127"/>
      <c r="L28" s="127"/>
      <c r="M28" s="127"/>
      <c r="N28" s="127"/>
      <c r="O28" s="127"/>
      <c r="P28" s="127"/>
    </row>
    <row r="29" spans="2:16" ht="14.5" x14ac:dyDescent="0.35">
      <c r="B29" s="71" t="s">
        <v>12</v>
      </c>
      <c r="C29" s="34">
        <v>487.33718500000003</v>
      </c>
      <c r="D29" s="25">
        <v>100.29466247558594</v>
      </c>
      <c r="E29" s="25">
        <v>135.23176574707031</v>
      </c>
      <c r="F29" s="25">
        <v>118.03411865234375</v>
      </c>
      <c r="G29" s="25">
        <v>115.59334564208984</v>
      </c>
      <c r="H29" s="25">
        <v>7.7928457260131836</v>
      </c>
      <c r="I29" s="25">
        <v>10.390460968017578</v>
      </c>
      <c r="J29" s="126"/>
      <c r="K29" s="127"/>
      <c r="L29" s="127"/>
      <c r="M29" s="127"/>
      <c r="N29" s="127"/>
      <c r="O29" s="127"/>
      <c r="P29" s="127"/>
    </row>
    <row r="30" spans="2:16" ht="42" x14ac:dyDescent="0.35">
      <c r="B30" s="93" t="s">
        <v>9</v>
      </c>
      <c r="C30" s="34">
        <v>1004.9179250000004</v>
      </c>
      <c r="D30" s="25">
        <v>76.629119873046875</v>
      </c>
      <c r="E30" s="25">
        <v>99.850807189941406</v>
      </c>
      <c r="F30" s="25">
        <v>164.09254455566406</v>
      </c>
      <c r="G30" s="25">
        <v>465.02883911132813</v>
      </c>
      <c r="H30" s="25">
        <v>199.31666564941406</v>
      </c>
      <c r="I30" s="25"/>
      <c r="J30" s="126"/>
      <c r="K30" s="127"/>
      <c r="L30" s="127"/>
      <c r="M30" s="127"/>
      <c r="N30" s="127"/>
      <c r="O30" s="127"/>
      <c r="P30" s="127"/>
    </row>
    <row r="31" spans="2:16" s="60" customFormat="1" ht="42" x14ac:dyDescent="0.35">
      <c r="B31" s="46" t="s">
        <v>214</v>
      </c>
      <c r="C31" s="89" t="s">
        <v>0</v>
      </c>
      <c r="D31" s="65" t="s">
        <v>72</v>
      </c>
      <c r="E31" s="65" t="s">
        <v>73</v>
      </c>
      <c r="F31" s="65" t="s">
        <v>74</v>
      </c>
      <c r="G31" s="65" t="s">
        <v>75</v>
      </c>
      <c r="H31" s="65" t="s">
        <v>76</v>
      </c>
      <c r="I31" s="65" t="s">
        <v>77</v>
      </c>
    </row>
    <row r="32" spans="2:16" x14ac:dyDescent="0.3">
      <c r="B32" s="71" t="s">
        <v>5</v>
      </c>
      <c r="C32" s="36">
        <f t="shared" ref="C32:I32" si="1">C23/C$22</f>
        <v>1.833742367146958E-2</v>
      </c>
      <c r="D32" s="27">
        <f t="shared" si="1"/>
        <v>0</v>
      </c>
      <c r="E32" s="27">
        <f t="shared" si="1"/>
        <v>4.4307405062815969E-2</v>
      </c>
      <c r="F32" s="27">
        <f t="shared" si="1"/>
        <v>2.1790545315195837E-3</v>
      </c>
      <c r="G32" s="27">
        <f>G23/G$22</f>
        <v>8.3962069647660828E-3</v>
      </c>
      <c r="H32" s="27">
        <f t="shared" si="1"/>
        <v>2.3983075137606655E-2</v>
      </c>
      <c r="I32" s="27">
        <f t="shared" si="1"/>
        <v>0</v>
      </c>
    </row>
    <row r="33" spans="2:9" x14ac:dyDescent="0.3">
      <c r="B33" s="71" t="s">
        <v>6</v>
      </c>
      <c r="C33" s="36">
        <f t="shared" ref="C33:D39" si="2">C24/C$22</f>
        <v>0.31020305327581532</v>
      </c>
      <c r="D33" s="27">
        <f>D24/D$22</f>
        <v>0.4776103075850362</v>
      </c>
      <c r="E33" s="27">
        <f t="shared" ref="E33:I33" si="3">E24/E$22</f>
        <v>0.21279761169321845</v>
      </c>
      <c r="F33" s="27">
        <f t="shared" si="3"/>
        <v>0.30790527582916249</v>
      </c>
      <c r="G33" s="27">
        <f t="shared" si="3"/>
        <v>0.41502311724587743</v>
      </c>
      <c r="H33" s="27">
        <f t="shared" si="3"/>
        <v>0.22725129741876737</v>
      </c>
      <c r="I33" s="27">
        <f t="shared" si="3"/>
        <v>0.24951307404000972</v>
      </c>
    </row>
    <row r="34" spans="2:9" x14ac:dyDescent="0.3">
      <c r="B34" s="71" t="s">
        <v>10</v>
      </c>
      <c r="C34" s="36">
        <f t="shared" si="2"/>
        <v>1.0438866990267233E-2</v>
      </c>
      <c r="D34" s="27">
        <f>D25/D$22</f>
        <v>6.7747463932850607E-3</v>
      </c>
      <c r="E34" s="27">
        <f t="shared" ref="E34:I34" si="4">E25/E$22</f>
        <v>8.5677974901169458E-4</v>
      </c>
      <c r="F34" s="27">
        <f t="shared" si="4"/>
        <v>4.2310078106869251E-2</v>
      </c>
      <c r="G34" s="27">
        <f t="shared" si="4"/>
        <v>7.3966310222955869E-4</v>
      </c>
      <c r="H34" s="27">
        <f t="shared" si="4"/>
        <v>0</v>
      </c>
      <c r="I34" s="27">
        <f t="shared" si="4"/>
        <v>0</v>
      </c>
    </row>
    <row r="35" spans="2:9" x14ac:dyDescent="0.3">
      <c r="B35" s="71" t="s">
        <v>8</v>
      </c>
      <c r="C35" s="36">
        <f t="shared" si="2"/>
        <v>0.48241206850803126</v>
      </c>
      <c r="D35" s="27">
        <f t="shared" si="2"/>
        <v>6.8189716815041393E-2</v>
      </c>
      <c r="E35" s="27">
        <f t="shared" ref="E35:I35" si="5">E26/E$22</f>
        <v>0.61070722934470012</v>
      </c>
      <c r="F35" s="27">
        <f t="shared" si="5"/>
        <v>0.45063689875692503</v>
      </c>
      <c r="G35" s="27">
        <f t="shared" si="5"/>
        <v>0.42268197860986279</v>
      </c>
      <c r="H35" s="27">
        <f t="shared" si="5"/>
        <v>0.57460067228817346</v>
      </c>
      <c r="I35" s="27">
        <f t="shared" si="5"/>
        <v>0.27991844780422348</v>
      </c>
    </row>
    <row r="36" spans="2:9" x14ac:dyDescent="0.3">
      <c r="B36" s="71" t="s">
        <v>7</v>
      </c>
      <c r="C36" s="36">
        <f t="shared" si="2"/>
        <v>9.0695352685222067E-2</v>
      </c>
      <c r="D36" s="27">
        <f t="shared" si="2"/>
        <v>8.1839441592160608E-3</v>
      </c>
      <c r="E36" s="27">
        <f t="shared" ref="E36:I36" si="6">E27/E$22</f>
        <v>6.1910011071828683E-2</v>
      </c>
      <c r="F36" s="27">
        <f t="shared" si="6"/>
        <v>0.13540695635412511</v>
      </c>
      <c r="G36" s="27">
        <f t="shared" si="6"/>
        <v>5.4358361605175091E-2</v>
      </c>
      <c r="H36" s="27">
        <f t="shared" si="6"/>
        <v>5.1239922511748404E-3</v>
      </c>
      <c r="I36" s="27">
        <f t="shared" si="6"/>
        <v>0.45758072334831551</v>
      </c>
    </row>
    <row r="37" spans="2:9" x14ac:dyDescent="0.3">
      <c r="B37" s="71" t="s">
        <v>11</v>
      </c>
      <c r="C37" s="36">
        <f t="shared" si="2"/>
        <v>1.7061995821154998E-2</v>
      </c>
      <c r="D37" s="27">
        <f t="shared" si="2"/>
        <v>0</v>
      </c>
      <c r="E37" s="27">
        <f t="shared" ref="E37:I37" si="7">E28/E$22</f>
        <v>3.2943276864110665E-2</v>
      </c>
      <c r="F37" s="27">
        <f t="shared" si="7"/>
        <v>3.7274675595488031E-3</v>
      </c>
      <c r="G37" s="27">
        <f t="shared" si="7"/>
        <v>1.6437925358136804E-2</v>
      </c>
      <c r="H37" s="27">
        <f t="shared" si="7"/>
        <v>8.0754659366408538E-3</v>
      </c>
      <c r="I37" s="27">
        <f t="shared" si="7"/>
        <v>2.5975534202329928E-3</v>
      </c>
    </row>
    <row r="38" spans="2:9" x14ac:dyDescent="0.3">
      <c r="B38" s="71" t="s">
        <v>12</v>
      </c>
      <c r="C38" s="36">
        <f t="shared" si="2"/>
        <v>2.3138432001371115E-2</v>
      </c>
      <c r="D38" s="27">
        <f t="shared" si="2"/>
        <v>0.24899738393991269</v>
      </c>
      <c r="E38" s="27">
        <f t="shared" ref="E38:I38" si="8">E29/E$22</f>
        <v>2.0983882135256201E-2</v>
      </c>
      <c r="F38" s="27">
        <f t="shared" si="8"/>
        <v>2.419627697670694E-2</v>
      </c>
      <c r="G38" s="27">
        <f t="shared" si="8"/>
        <v>1.6397213306532914E-2</v>
      </c>
      <c r="H38" s="27">
        <f t="shared" si="8"/>
        <v>6.0565994524806408E-3</v>
      </c>
      <c r="I38" s="27">
        <f t="shared" si="8"/>
        <v>1.0390213680931971E-2</v>
      </c>
    </row>
    <row r="39" spans="2:9" ht="42" x14ac:dyDescent="0.3">
      <c r="B39" s="93" t="s">
        <v>9</v>
      </c>
      <c r="C39" s="36">
        <f t="shared" si="2"/>
        <v>4.7712807046668249E-2</v>
      </c>
      <c r="D39" s="27">
        <f t="shared" si="2"/>
        <v>0.19024392635701101</v>
      </c>
      <c r="E39" s="27">
        <f t="shared" ref="E39:I39" si="9">E30/E$22</f>
        <v>1.5493826894952861E-2</v>
      </c>
      <c r="F39" s="27">
        <f t="shared" si="9"/>
        <v>3.3637974368885021E-2</v>
      </c>
      <c r="G39" s="27">
        <f t="shared" si="9"/>
        <v>6.5965536564773886E-2</v>
      </c>
      <c r="H39" s="27">
        <f t="shared" si="9"/>
        <v>0.15490890625652121</v>
      </c>
      <c r="I39" s="27">
        <f t="shared" si="9"/>
        <v>0</v>
      </c>
    </row>
    <row r="40" spans="2:9" x14ac:dyDescent="0.3">
      <c r="B40" s="58" t="s">
        <v>0</v>
      </c>
      <c r="C40" s="88">
        <f>SUM(C32:C39)</f>
        <v>0.99999999999999989</v>
      </c>
      <c r="D40" s="59">
        <f t="shared" ref="D40:I40" si="10">SUM(D32:D39)</f>
        <v>1.0000000252495025</v>
      </c>
      <c r="E40" s="59">
        <f t="shared" si="10"/>
        <v>1.0000000228158947</v>
      </c>
      <c r="F40" s="59">
        <f t="shared" si="10"/>
        <v>0.99999998248374222</v>
      </c>
      <c r="G40" s="59">
        <f t="shared" si="10"/>
        <v>1.0000000027573543</v>
      </c>
      <c r="H40" s="59">
        <f t="shared" si="10"/>
        <v>1.000000008741365</v>
      </c>
      <c r="I40" s="59">
        <f t="shared" si="10"/>
        <v>1.0000000122937138</v>
      </c>
    </row>
    <row r="41" spans="2:9" x14ac:dyDescent="0.3">
      <c r="C41" s="68"/>
      <c r="D41" s="56"/>
      <c r="E41" s="56"/>
      <c r="F41" s="56"/>
      <c r="G41" s="56"/>
      <c r="H41" s="56"/>
      <c r="I41" s="56"/>
    </row>
    <row r="42" spans="2:9" x14ac:dyDescent="0.3">
      <c r="B42" s="15" t="s">
        <v>238</v>
      </c>
      <c r="C42" s="68"/>
      <c r="D42" s="56"/>
      <c r="E42" s="56"/>
      <c r="F42" s="56"/>
      <c r="G42" s="56"/>
      <c r="H42" s="56"/>
      <c r="I42" s="56"/>
    </row>
    <row r="43" spans="2:9" ht="42" x14ac:dyDescent="0.3">
      <c r="B43" s="46" t="s">
        <v>200</v>
      </c>
      <c r="C43" s="89" t="s">
        <v>0</v>
      </c>
      <c r="D43" s="65" t="s">
        <v>72</v>
      </c>
      <c r="E43" s="65" t="s">
        <v>73</v>
      </c>
      <c r="F43" s="65" t="s">
        <v>74</v>
      </c>
      <c r="G43" s="65" t="s">
        <v>75</v>
      </c>
      <c r="H43" s="65" t="s">
        <v>76</v>
      </c>
      <c r="I43" s="65" t="s">
        <v>77</v>
      </c>
    </row>
    <row r="44" spans="2:9" x14ac:dyDescent="0.3">
      <c r="B44" s="53" t="s">
        <v>78</v>
      </c>
      <c r="C44" s="34">
        <v>21061.806823000014</v>
      </c>
      <c r="D44" s="86">
        <v>402.79404099999999</v>
      </c>
      <c r="E44" s="86">
        <v>6444.5541999999996</v>
      </c>
      <c r="F44" s="86">
        <v>4878.1934000000001</v>
      </c>
      <c r="G44" s="86">
        <v>7049.5726000000004</v>
      </c>
      <c r="H44" s="86">
        <v>1286.6701499999999</v>
      </c>
      <c r="I44" s="86">
        <v>1000.0238000000001</v>
      </c>
    </row>
    <row r="45" spans="2:9" x14ac:dyDescent="0.3">
      <c r="B45" s="69" t="s">
        <v>130</v>
      </c>
      <c r="C45" s="34">
        <v>3070.063720703125</v>
      </c>
      <c r="D45" s="25">
        <v>27.100921630859375</v>
      </c>
      <c r="E45" s="25">
        <v>1173.2283935546875</v>
      </c>
      <c r="F45" s="25">
        <v>487.17929077148438</v>
      </c>
      <c r="G45" s="25">
        <v>907.88934326171875</v>
      </c>
      <c r="H45" s="25">
        <v>198.80738830566406</v>
      </c>
      <c r="I45" s="25">
        <v>275.85824584960938</v>
      </c>
    </row>
    <row r="46" spans="2:9" x14ac:dyDescent="0.3">
      <c r="B46" s="69" t="s">
        <v>131</v>
      </c>
      <c r="C46" s="34">
        <v>5604.45849609375</v>
      </c>
      <c r="D46" s="25">
        <v>232.38150024414063</v>
      </c>
      <c r="E46" s="25">
        <v>1693.718994140625</v>
      </c>
      <c r="F46" s="25">
        <v>1941.6878662109375</v>
      </c>
      <c r="G46" s="25">
        <v>1298.0711669921875</v>
      </c>
      <c r="H46" s="25">
        <v>367.69723510742188</v>
      </c>
      <c r="I46" s="25">
        <v>70.901985168457031</v>
      </c>
    </row>
    <row r="47" spans="2:9" x14ac:dyDescent="0.3">
      <c r="B47" s="69" t="s">
        <v>132</v>
      </c>
      <c r="C47" s="34">
        <v>9586.1298828125</v>
      </c>
      <c r="D47" s="25">
        <v>143.31161499023438</v>
      </c>
      <c r="E47" s="25">
        <v>2807.692626953125</v>
      </c>
      <c r="F47" s="25">
        <v>2443.21533203125</v>
      </c>
      <c r="G47" s="25">
        <v>3168.950927734375</v>
      </c>
      <c r="H47" s="25">
        <v>379.02362060546875</v>
      </c>
      <c r="I47" s="25">
        <v>643.93621826171875</v>
      </c>
    </row>
    <row r="48" spans="2:9" x14ac:dyDescent="0.3">
      <c r="B48" s="94" t="s">
        <v>133</v>
      </c>
      <c r="C48" s="34">
        <v>2801.15576171875</v>
      </c>
      <c r="D48" s="25">
        <v>0</v>
      </c>
      <c r="E48" s="25">
        <v>769.914306640625</v>
      </c>
      <c r="F48" s="25">
        <v>6.1108818054199219</v>
      </c>
      <c r="G48" s="25">
        <v>1674.6612548828125</v>
      </c>
      <c r="H48" s="25">
        <v>341.14190673828125</v>
      </c>
      <c r="I48" s="25">
        <v>9.3273601531982422</v>
      </c>
    </row>
    <row r="49" spans="2:17" ht="42" x14ac:dyDescent="0.3">
      <c r="B49" s="46" t="s">
        <v>214</v>
      </c>
      <c r="C49" s="89" t="s">
        <v>0</v>
      </c>
      <c r="D49" s="65" t="s">
        <v>72</v>
      </c>
      <c r="E49" s="65" t="s">
        <v>73</v>
      </c>
      <c r="F49" s="65" t="s">
        <v>74</v>
      </c>
      <c r="G49" s="65" t="s">
        <v>75</v>
      </c>
      <c r="H49" s="65" t="s">
        <v>76</v>
      </c>
      <c r="I49" s="65" t="s">
        <v>77</v>
      </c>
    </row>
    <row r="50" spans="2:17" x14ac:dyDescent="0.3">
      <c r="B50" s="69" t="s">
        <v>130</v>
      </c>
      <c r="C50" s="36">
        <f t="shared" ref="C50:I50" si="11">C45/C$44</f>
        <v>0.14576449905287991</v>
      </c>
      <c r="D50" s="27">
        <f t="shared" si="11"/>
        <v>6.7282330104926694E-2</v>
      </c>
      <c r="E50" s="27">
        <f t="shared" si="11"/>
        <v>0.18204958126578991</v>
      </c>
      <c r="F50" s="27">
        <f t="shared" si="11"/>
        <v>9.986879379802456E-2</v>
      </c>
      <c r="G50" s="27">
        <f t="shared" si="11"/>
        <v>0.12878643781350924</v>
      </c>
      <c r="H50" s="27">
        <f t="shared" si="11"/>
        <v>0.15451309592102069</v>
      </c>
      <c r="I50" s="27">
        <f t="shared" si="11"/>
        <v>0.27585168057961157</v>
      </c>
    </row>
    <row r="51" spans="2:17" x14ac:dyDescent="0.3">
      <c r="B51" s="69" t="s">
        <v>131</v>
      </c>
      <c r="C51" s="36">
        <f t="shared" ref="C51:D53" si="12">C46/C$44</f>
        <v>0.26609580760058738</v>
      </c>
      <c r="D51" s="27">
        <f t="shared" si="12"/>
        <v>0.57692387818652124</v>
      </c>
      <c r="E51" s="27">
        <f t="shared" ref="E51:I51" si="13">E46/E$44</f>
        <v>0.26281398861392541</v>
      </c>
      <c r="F51" s="27">
        <f t="shared" si="13"/>
        <v>0.39803421205295747</v>
      </c>
      <c r="G51" s="27">
        <f t="shared" si="13"/>
        <v>0.18413473279106132</v>
      </c>
      <c r="H51" s="27">
        <f t="shared" si="13"/>
        <v>0.28577427952876805</v>
      </c>
      <c r="I51" s="27">
        <f t="shared" si="13"/>
        <v>7.0900297741370785E-2</v>
      </c>
    </row>
    <row r="52" spans="2:17" x14ac:dyDescent="0.3">
      <c r="B52" s="69" t="s">
        <v>132</v>
      </c>
      <c r="C52" s="36">
        <f t="shared" si="12"/>
        <v>0.45514280723267336</v>
      </c>
      <c r="D52" s="27">
        <f t="shared" si="12"/>
        <v>0.35579378144334162</v>
      </c>
      <c r="E52" s="27">
        <f t="shared" ref="E52:I52" si="14">E47/E$44</f>
        <v>0.4356690222192755</v>
      </c>
      <c r="F52" s="27">
        <f t="shared" si="14"/>
        <v>0.50084429453560619</v>
      </c>
      <c r="G52" s="27">
        <f t="shared" si="14"/>
        <v>0.44952383747837066</v>
      </c>
      <c r="H52" s="27">
        <f t="shared" si="14"/>
        <v>0.29457714598062973</v>
      </c>
      <c r="I52" s="27">
        <f t="shared" si="14"/>
        <v>0.64392089294446664</v>
      </c>
    </row>
    <row r="53" spans="2:17" x14ac:dyDescent="0.3">
      <c r="B53" s="94" t="s">
        <v>133</v>
      </c>
      <c r="C53" s="36">
        <f t="shared" si="12"/>
        <v>0.1329969354129589</v>
      </c>
      <c r="D53" s="27">
        <f t="shared" si="12"/>
        <v>0</v>
      </c>
      <c r="E53" s="27">
        <f t="shared" ref="E53:I53" si="15">E48/E$44</f>
        <v>0.11946742672140534</v>
      </c>
      <c r="F53" s="27">
        <f t="shared" si="15"/>
        <v>1.2526936315029908E-3</v>
      </c>
      <c r="G53" s="27">
        <f t="shared" si="15"/>
        <v>0.23755500509106217</v>
      </c>
      <c r="H53" s="27">
        <f t="shared" si="15"/>
        <v>0.26513547915779445</v>
      </c>
      <c r="I53" s="27">
        <f t="shared" si="15"/>
        <v>9.3271381673098591E-3</v>
      </c>
    </row>
    <row r="54" spans="2:17" x14ac:dyDescent="0.3">
      <c r="B54" s="58" t="s">
        <v>0</v>
      </c>
      <c r="C54" s="88">
        <f>SUM(C50:C53)</f>
        <v>1.0000000492990997</v>
      </c>
      <c r="D54" s="59">
        <f t="shared" ref="D54:I54" si="16">SUM(D50:D53)</f>
        <v>0.99999998973478954</v>
      </c>
      <c r="E54" s="59">
        <f t="shared" si="16"/>
        <v>1.0000000188203961</v>
      </c>
      <c r="F54" s="59">
        <f t="shared" si="16"/>
        <v>0.99999999401809125</v>
      </c>
      <c r="G54" s="59">
        <f t="shared" si="16"/>
        <v>1.0000000131740034</v>
      </c>
      <c r="H54" s="59">
        <f t="shared" si="16"/>
        <v>1.000000000588213</v>
      </c>
      <c r="I54" s="59">
        <f t="shared" si="16"/>
        <v>1.0000000094327588</v>
      </c>
    </row>
    <row r="55" spans="2:17" x14ac:dyDescent="0.3">
      <c r="C55" s="68"/>
      <c r="D55" s="56"/>
      <c r="E55" s="56"/>
      <c r="F55" s="56"/>
      <c r="G55" s="56"/>
      <c r="H55" s="56"/>
      <c r="I55" s="56"/>
    </row>
    <row r="56" spans="2:17" x14ac:dyDescent="0.3">
      <c r="B56" s="15" t="s">
        <v>239</v>
      </c>
      <c r="C56" s="68"/>
      <c r="D56" s="56"/>
      <c r="E56" s="56"/>
      <c r="F56" s="56"/>
      <c r="G56" s="56"/>
      <c r="H56" s="56"/>
      <c r="I56" s="56"/>
    </row>
    <row r="57" spans="2:17" ht="42" x14ac:dyDescent="0.3">
      <c r="B57" s="61"/>
      <c r="C57" s="89" t="s">
        <v>0</v>
      </c>
      <c r="D57" s="65" t="s">
        <v>72</v>
      </c>
      <c r="E57" s="65" t="s">
        <v>73</v>
      </c>
      <c r="F57" s="65" t="s">
        <v>74</v>
      </c>
      <c r="G57" s="65" t="s">
        <v>75</v>
      </c>
      <c r="H57" s="65" t="s">
        <v>76</v>
      </c>
      <c r="I57" s="65" t="s">
        <v>77</v>
      </c>
    </row>
    <row r="58" spans="2:17" x14ac:dyDescent="0.3">
      <c r="B58" s="53" t="s">
        <v>78</v>
      </c>
      <c r="C58" s="34">
        <v>21061.806823000014</v>
      </c>
      <c r="D58" s="86">
        <v>402.79404099999999</v>
      </c>
      <c r="E58" s="86">
        <v>6444.5541999999996</v>
      </c>
      <c r="F58" s="86">
        <v>4878.1934000000001</v>
      </c>
      <c r="G58" s="86">
        <v>7049.5726000000004</v>
      </c>
      <c r="H58" s="86">
        <v>1286.6701499999999</v>
      </c>
      <c r="I58" s="86">
        <v>1000.0238000000001</v>
      </c>
    </row>
    <row r="59" spans="2:17" s="62" customFormat="1" ht="28.5" x14ac:dyDescent="0.35">
      <c r="B59" s="95" t="s">
        <v>134</v>
      </c>
      <c r="C59" s="38">
        <v>5.3959741592407226E-2</v>
      </c>
      <c r="D59" s="38">
        <v>0.20012084960937501</v>
      </c>
      <c r="E59" s="38">
        <v>1.6860841512680053E-2</v>
      </c>
      <c r="F59" s="38">
        <v>8.223664283752441E-2</v>
      </c>
      <c r="G59" s="38">
        <v>5.7397371530532836E-3</v>
      </c>
      <c r="H59" s="38">
        <v>0.38477577209472658</v>
      </c>
      <c r="I59" s="38">
        <v>3.5794439911842348E-3</v>
      </c>
      <c r="K59" s="127"/>
      <c r="L59" s="127"/>
      <c r="M59" s="127"/>
      <c r="N59" s="127"/>
      <c r="O59" s="127"/>
      <c r="P59" s="127"/>
      <c r="Q59" s="127"/>
    </row>
    <row r="60" spans="2:17" x14ac:dyDescent="0.3">
      <c r="C60" s="68"/>
      <c r="D60" s="56"/>
      <c r="E60" s="56"/>
      <c r="F60" s="56"/>
      <c r="G60" s="56"/>
      <c r="H60" s="56"/>
      <c r="I60" s="56"/>
    </row>
    <row r="61" spans="2:17" x14ac:dyDescent="0.3">
      <c r="B61" s="15" t="s">
        <v>240</v>
      </c>
      <c r="C61" s="68"/>
      <c r="D61" s="56"/>
      <c r="E61" s="56"/>
      <c r="F61" s="56"/>
      <c r="G61" s="56"/>
      <c r="H61" s="56"/>
      <c r="I61" s="56"/>
    </row>
    <row r="62" spans="2:17" ht="42" x14ac:dyDescent="0.3">
      <c r="B62" s="10"/>
      <c r="C62" s="89" t="s">
        <v>0</v>
      </c>
      <c r="D62" s="65" t="s">
        <v>72</v>
      </c>
      <c r="E62" s="65" t="s">
        <v>73</v>
      </c>
      <c r="F62" s="65" t="s">
        <v>74</v>
      </c>
      <c r="G62" s="65" t="s">
        <v>75</v>
      </c>
      <c r="H62" s="65" t="s">
        <v>76</v>
      </c>
      <c r="I62" s="65" t="s">
        <v>77</v>
      </c>
    </row>
    <row r="63" spans="2:17" x14ac:dyDescent="0.3">
      <c r="B63" s="53" t="s">
        <v>78</v>
      </c>
      <c r="C63" s="34">
        <v>21061.806823000014</v>
      </c>
      <c r="D63" s="86">
        <v>402.79404099999999</v>
      </c>
      <c r="E63" s="86">
        <v>6444.5541999999996</v>
      </c>
      <c r="F63" s="86">
        <v>4878.1934000000001</v>
      </c>
      <c r="G63" s="86">
        <v>7049.5726000000004</v>
      </c>
      <c r="H63" s="86">
        <v>1286.6701499999999</v>
      </c>
      <c r="I63" s="86">
        <v>1000.0238000000001</v>
      </c>
    </row>
    <row r="64" spans="2:17" ht="28.5" x14ac:dyDescent="0.35">
      <c r="B64" s="70" t="s">
        <v>135</v>
      </c>
      <c r="C64" s="36">
        <v>0.2239577865600586</v>
      </c>
      <c r="D64" s="27">
        <v>0.52382308959960933</v>
      </c>
      <c r="E64" s="27">
        <v>0.17188837051391601</v>
      </c>
      <c r="F64" s="27">
        <v>0.26817653656005858</v>
      </c>
      <c r="G64" s="27">
        <v>0.18869207382202149</v>
      </c>
      <c r="H64" s="27">
        <v>0.18879682540893555</v>
      </c>
      <c r="I64" s="27">
        <v>0.51463687896728516</v>
      </c>
      <c r="K64"/>
      <c r="L64" s="67"/>
      <c r="M64" s="67"/>
      <c r="N64" s="67"/>
      <c r="O64" s="67"/>
      <c r="P64" s="67"/>
      <c r="Q64" s="67"/>
    </row>
    <row r="65" spans="2:17" ht="28.5" x14ac:dyDescent="0.35">
      <c r="B65" s="70" t="s">
        <v>136</v>
      </c>
      <c r="C65" s="36">
        <v>0.22085367202758788</v>
      </c>
      <c r="D65" s="27">
        <v>0.53831775665283199</v>
      </c>
      <c r="E65" s="27">
        <v>0.16698307037353516</v>
      </c>
      <c r="F65" s="27">
        <v>0.259912052154541</v>
      </c>
      <c r="G65" s="27">
        <v>0.19014667510986327</v>
      </c>
      <c r="H65" s="27">
        <v>0.18082517623901367</v>
      </c>
      <c r="I65" s="27">
        <v>0.51538066864013676</v>
      </c>
      <c r="K65"/>
      <c r="L65" s="67"/>
      <c r="M65" s="67"/>
      <c r="N65" s="67"/>
      <c r="O65" s="67"/>
      <c r="P65" s="67"/>
      <c r="Q65" s="67"/>
    </row>
    <row r="66" spans="2:17" x14ac:dyDescent="0.3">
      <c r="C66" s="68"/>
      <c r="D66" s="56"/>
      <c r="E66" s="56"/>
      <c r="F66" s="56"/>
      <c r="G66" s="56"/>
      <c r="H66" s="56"/>
      <c r="I66" s="56"/>
    </row>
    <row r="67" spans="2:17" x14ac:dyDescent="0.3">
      <c r="B67" s="15" t="s">
        <v>241</v>
      </c>
      <c r="C67" s="68"/>
      <c r="D67" s="56"/>
      <c r="E67" s="56"/>
      <c r="F67" s="56"/>
      <c r="G67" s="56"/>
      <c r="H67" s="56"/>
      <c r="I67" s="56"/>
    </row>
    <row r="68" spans="2:17" ht="42" x14ac:dyDescent="0.3">
      <c r="B68" s="46" t="s">
        <v>200</v>
      </c>
      <c r="C68" s="89" t="s">
        <v>0</v>
      </c>
      <c r="D68" s="65" t="s">
        <v>72</v>
      </c>
      <c r="E68" s="65" t="s">
        <v>73</v>
      </c>
      <c r="F68" s="65" t="s">
        <v>74</v>
      </c>
      <c r="G68" s="65" t="s">
        <v>75</v>
      </c>
      <c r="H68" s="65" t="s">
        <v>76</v>
      </c>
      <c r="I68" s="65" t="s">
        <v>77</v>
      </c>
    </row>
    <row r="69" spans="2:17" x14ac:dyDescent="0.3">
      <c r="B69" s="53" t="s">
        <v>78</v>
      </c>
      <c r="C69" s="34">
        <v>21061.806823000014</v>
      </c>
      <c r="D69" s="86">
        <v>402.79404099999999</v>
      </c>
      <c r="E69" s="86">
        <v>6444.5541999999996</v>
      </c>
      <c r="F69" s="86">
        <v>4878.1934000000001</v>
      </c>
      <c r="G69" s="86">
        <v>7049.5726000000004</v>
      </c>
      <c r="H69" s="86">
        <v>1286.6701499999999</v>
      </c>
      <c r="I69" s="86">
        <v>1000.0238000000001</v>
      </c>
    </row>
    <row r="70" spans="2:17" x14ac:dyDescent="0.3">
      <c r="B70" s="69" t="s">
        <v>82</v>
      </c>
      <c r="C70" s="34">
        <v>1478.1951904296875</v>
      </c>
      <c r="D70" s="25">
        <v>71.809700012207031</v>
      </c>
      <c r="E70" s="25">
        <v>365.19036865234375</v>
      </c>
      <c r="F70" s="25">
        <v>449.22512817382813</v>
      </c>
      <c r="G70" s="25">
        <v>458.35824584960938</v>
      </c>
      <c r="H70" s="25">
        <v>53.266902923583984</v>
      </c>
      <c r="I70" s="25">
        <v>80.34478759765625</v>
      </c>
    </row>
    <row r="71" spans="2:17" x14ac:dyDescent="0.3">
      <c r="B71" s="69" t="s">
        <v>83</v>
      </c>
      <c r="C71" s="34">
        <v>2033.9166259765625</v>
      </c>
      <c r="D71" s="25">
        <v>110.27170562744141</v>
      </c>
      <c r="E71" s="25">
        <v>1006.940673828125</v>
      </c>
      <c r="F71" s="25">
        <v>257.56072998046875</v>
      </c>
      <c r="G71" s="25">
        <v>413.98977661132813</v>
      </c>
      <c r="H71" s="25">
        <v>208.13642883300781</v>
      </c>
      <c r="I71" s="25">
        <v>37.017311096191406</v>
      </c>
    </row>
    <row r="72" spans="2:17" x14ac:dyDescent="0.3">
      <c r="B72" s="69" t="s">
        <v>84</v>
      </c>
      <c r="C72" s="34">
        <v>5214.59228515625</v>
      </c>
      <c r="D72" s="25">
        <v>130.80844116210938</v>
      </c>
      <c r="E72" s="25">
        <v>1797.1759033203125</v>
      </c>
      <c r="F72" s="25">
        <v>1104.7366943359375</v>
      </c>
      <c r="G72" s="25">
        <v>1905.7178955078125</v>
      </c>
      <c r="H72" s="25">
        <v>137.67315673828125</v>
      </c>
      <c r="I72" s="25">
        <v>138.48028564453125</v>
      </c>
    </row>
    <row r="73" spans="2:17" x14ac:dyDescent="0.3">
      <c r="B73" s="94" t="s">
        <v>85</v>
      </c>
      <c r="C73" s="34">
        <v>12335.1044921875</v>
      </c>
      <c r="D73" s="25">
        <v>89.904197692871094</v>
      </c>
      <c r="E73" s="25">
        <v>3275.247314453125</v>
      </c>
      <c r="F73" s="25">
        <v>3066.6708984375</v>
      </c>
      <c r="G73" s="25">
        <v>4271.5068359375</v>
      </c>
      <c r="H73" s="25">
        <v>887.59368896484375</v>
      </c>
      <c r="I73" s="25">
        <v>744.181396484375</v>
      </c>
    </row>
    <row r="74" spans="2:17" ht="42" x14ac:dyDescent="0.3">
      <c r="B74" s="46" t="s">
        <v>214</v>
      </c>
      <c r="C74" s="89" t="s">
        <v>0</v>
      </c>
      <c r="D74" s="65" t="s">
        <v>72</v>
      </c>
      <c r="E74" s="65" t="s">
        <v>73</v>
      </c>
      <c r="F74" s="65" t="s">
        <v>74</v>
      </c>
      <c r="G74" s="65" t="s">
        <v>75</v>
      </c>
      <c r="H74" s="65" t="s">
        <v>76</v>
      </c>
      <c r="I74" s="65" t="s">
        <v>77</v>
      </c>
    </row>
    <row r="75" spans="2:17" x14ac:dyDescent="0.3">
      <c r="B75" s="69" t="s">
        <v>82</v>
      </c>
      <c r="C75" s="36">
        <f t="shared" ref="C75:I75" si="17">C70/C$69</f>
        <v>7.018368380510745E-2</v>
      </c>
      <c r="D75" s="27">
        <f t="shared" si="17"/>
        <v>0.17827895326834547</v>
      </c>
      <c r="E75" s="27">
        <f t="shared" si="17"/>
        <v>5.6666505908561336E-2</v>
      </c>
      <c r="F75" s="27">
        <f t="shared" si="17"/>
        <v>9.208842113021351E-2</v>
      </c>
      <c r="G75" s="27">
        <f t="shared" si="17"/>
        <v>6.5019295758385318E-2</v>
      </c>
      <c r="H75" s="27">
        <f t="shared" si="17"/>
        <v>4.1399035272236623E-2</v>
      </c>
      <c r="I75" s="27">
        <f t="shared" si="17"/>
        <v>8.0342875437220837E-2</v>
      </c>
    </row>
    <row r="76" spans="2:17" x14ac:dyDescent="0.3">
      <c r="B76" s="69" t="s">
        <v>83</v>
      </c>
      <c r="C76" s="36">
        <f t="shared" ref="C76:D78" si="18">C71/C$69</f>
        <v>9.6568952657730925E-2</v>
      </c>
      <c r="D76" s="27">
        <f t="shared" si="18"/>
        <v>0.27376697369622061</v>
      </c>
      <c r="E76" s="27">
        <f t="shared" ref="E76:I76" si="19">E71/E$69</f>
        <v>0.15624675386051143</v>
      </c>
      <c r="F76" s="27">
        <f t="shared" si="19"/>
        <v>5.2798384332295792E-2</v>
      </c>
      <c r="G76" s="27">
        <f t="shared" si="19"/>
        <v>5.8725514311509908E-2</v>
      </c>
      <c r="H76" s="27">
        <f t="shared" si="19"/>
        <v>0.16176362592464574</v>
      </c>
      <c r="I76" s="27">
        <f t="shared" si="19"/>
        <v>3.7016430105154902E-2</v>
      </c>
    </row>
    <row r="77" spans="2:17" x14ac:dyDescent="0.3">
      <c r="B77" s="69" t="s">
        <v>84</v>
      </c>
      <c r="C77" s="36">
        <f t="shared" si="18"/>
        <v>0.24758522993676813</v>
      </c>
      <c r="D77" s="27">
        <f t="shared" si="18"/>
        <v>0.32475267220278808</v>
      </c>
      <c r="E77" s="27">
        <f t="shared" ref="E77:I77" si="20">E72/E$69</f>
        <v>0.27886737352915936</v>
      </c>
      <c r="F77" s="27">
        <f t="shared" si="20"/>
        <v>0.22646430835151748</v>
      </c>
      <c r="G77" s="27">
        <f t="shared" si="20"/>
        <v>0.27033098368372183</v>
      </c>
      <c r="H77" s="27">
        <f t="shared" si="20"/>
        <v>0.10699957307494952</v>
      </c>
      <c r="I77" s="27">
        <f t="shared" si="20"/>
        <v>0.1384769898921718</v>
      </c>
    </row>
    <row r="78" spans="2:17" x14ac:dyDescent="0.3">
      <c r="B78" s="94" t="s">
        <v>85</v>
      </c>
      <c r="C78" s="36">
        <f t="shared" si="18"/>
        <v>0.58566221767437643</v>
      </c>
      <c r="D78" s="27">
        <f t="shared" si="18"/>
        <v>0.22320140950861558</v>
      </c>
      <c r="E78" s="27">
        <f t="shared" ref="E78:I78" si="21">E73/E$69</f>
        <v>0.50821937605135281</v>
      </c>
      <c r="F78" s="27">
        <f t="shared" si="21"/>
        <v>0.62864889662584922</v>
      </c>
      <c r="G78" s="27">
        <f t="shared" si="21"/>
        <v>0.6059242280783802</v>
      </c>
      <c r="H78" s="27">
        <f t="shared" si="21"/>
        <v>0.68983778706985921</v>
      </c>
      <c r="I78" s="27">
        <f t="shared" si="21"/>
        <v>0.74416368538866273</v>
      </c>
    </row>
    <row r="79" spans="2:17" x14ac:dyDescent="0.3">
      <c r="B79" s="58" t="s">
        <v>0</v>
      </c>
      <c r="C79" s="88">
        <f>SUM(C75:C78)</f>
        <v>1.0000000840739829</v>
      </c>
      <c r="D79" s="59">
        <f t="shared" ref="D79:I79" si="22">SUM(D75:D78)</f>
        <v>1.0000000086759697</v>
      </c>
      <c r="E79" s="59">
        <f t="shared" si="22"/>
        <v>1.0000000093495849</v>
      </c>
      <c r="F79" s="59">
        <f t="shared" si="22"/>
        <v>1.0000000104398761</v>
      </c>
      <c r="G79" s="59">
        <f t="shared" si="22"/>
        <v>1.0000000218319973</v>
      </c>
      <c r="H79" s="59">
        <f t="shared" si="22"/>
        <v>1.0000000213416911</v>
      </c>
      <c r="I79" s="59">
        <f t="shared" si="22"/>
        <v>0.99999998082321029</v>
      </c>
    </row>
    <row r="80" spans="2:17" x14ac:dyDescent="0.3">
      <c r="B80" s="63"/>
      <c r="C80" s="90"/>
      <c r="D80" s="64"/>
      <c r="E80" s="64"/>
      <c r="F80" s="64"/>
      <c r="G80" s="64"/>
      <c r="H80" s="64"/>
      <c r="I80" s="64"/>
    </row>
    <row r="81" spans="2:9" x14ac:dyDescent="0.3">
      <c r="B81" s="15" t="s">
        <v>242</v>
      </c>
      <c r="C81" s="68"/>
      <c r="D81" s="56"/>
      <c r="E81" s="56"/>
      <c r="F81" s="56"/>
      <c r="G81" s="56"/>
      <c r="H81" s="56"/>
      <c r="I81" s="56"/>
    </row>
    <row r="82" spans="2:9" ht="42" x14ac:dyDescent="0.3">
      <c r="B82" s="46" t="s">
        <v>200</v>
      </c>
      <c r="C82" s="89" t="s">
        <v>0</v>
      </c>
      <c r="D82" s="65" t="s">
        <v>72</v>
      </c>
      <c r="E82" s="65" t="s">
        <v>73</v>
      </c>
      <c r="F82" s="65" t="s">
        <v>74</v>
      </c>
      <c r="G82" s="65" t="s">
        <v>75</v>
      </c>
      <c r="H82" s="65" t="s">
        <v>76</v>
      </c>
      <c r="I82" s="65" t="s">
        <v>77</v>
      </c>
    </row>
    <row r="83" spans="2:9" x14ac:dyDescent="0.3">
      <c r="B83" s="53" t="s">
        <v>78</v>
      </c>
      <c r="C83" s="34">
        <f>SUM(C84:C88)</f>
        <v>20613.904724121094</v>
      </c>
      <c r="D83" s="34">
        <f t="shared" ref="D83:I83" si="23">SUM(D84:D88)</f>
        <v>402.79404449462891</v>
      </c>
      <c r="E83" s="34">
        <f t="shared" si="23"/>
        <v>6029.0633239746094</v>
      </c>
      <c r="F83" s="34">
        <f t="shared" si="23"/>
        <v>4857.5693969726563</v>
      </c>
      <c r="G83" s="34">
        <f t="shared" si="23"/>
        <v>7037.7845668792725</v>
      </c>
      <c r="H83" s="34">
        <f t="shared" si="23"/>
        <v>1286.6701622009277</v>
      </c>
      <c r="I83" s="34">
        <f t="shared" si="23"/>
        <v>1000.0237803459167</v>
      </c>
    </row>
    <row r="84" spans="2:9" x14ac:dyDescent="0.3">
      <c r="B84" s="96">
        <v>0</v>
      </c>
      <c r="C84" s="91">
        <v>562.27728271484375</v>
      </c>
      <c r="D84" s="39">
        <v>38.023426055908203</v>
      </c>
      <c r="E84" s="39">
        <v>280.48464965820313</v>
      </c>
      <c r="F84" s="39">
        <v>213.7520751953125</v>
      </c>
      <c r="G84" s="39">
        <v>17.176534652709961</v>
      </c>
      <c r="H84" s="39">
        <v>3.2964439392089844</v>
      </c>
      <c r="I84" s="39">
        <v>9.5441837310791016</v>
      </c>
    </row>
    <row r="85" spans="2:9" x14ac:dyDescent="0.3">
      <c r="B85" s="96" t="s">
        <v>137</v>
      </c>
      <c r="C85" s="91">
        <v>6787.0986328125</v>
      </c>
      <c r="D85" s="39">
        <v>137.46974182128906</v>
      </c>
      <c r="E85" s="39">
        <v>2405.696533203125</v>
      </c>
      <c r="F85" s="39">
        <v>2223.523681640625</v>
      </c>
      <c r="G85" s="39">
        <v>1270.4681396484375</v>
      </c>
      <c r="H85" s="39">
        <v>449.88241577148438</v>
      </c>
      <c r="I85" s="39">
        <v>300.05844116210938</v>
      </c>
    </row>
    <row r="86" spans="2:9" x14ac:dyDescent="0.3">
      <c r="B86" s="96" t="s">
        <v>138</v>
      </c>
      <c r="C86" s="91">
        <v>4732.966796875</v>
      </c>
      <c r="D86" s="39">
        <v>134.26097106933594</v>
      </c>
      <c r="E86" s="39">
        <v>1412.668212890625</v>
      </c>
      <c r="F86" s="39">
        <v>633.75421142578125</v>
      </c>
      <c r="G86" s="39">
        <v>1557.6787109375</v>
      </c>
      <c r="H86" s="39">
        <v>706.64544677734375</v>
      </c>
      <c r="I86" s="39">
        <v>287.95925903320313</v>
      </c>
    </row>
    <row r="87" spans="2:9" x14ac:dyDescent="0.3">
      <c r="B87" s="96" t="s">
        <v>139</v>
      </c>
      <c r="C87" s="91">
        <v>4415.71630859375</v>
      </c>
      <c r="D87" s="39">
        <v>89.743461608886719</v>
      </c>
      <c r="E87" s="39">
        <v>1368.5877685546875</v>
      </c>
      <c r="F87" s="39">
        <v>1199.4658203125</v>
      </c>
      <c r="G87" s="39">
        <v>1293.421630859375</v>
      </c>
      <c r="H87" s="39">
        <v>65.469261169433594</v>
      </c>
      <c r="I87" s="39">
        <v>399.02859497070313</v>
      </c>
    </row>
    <row r="88" spans="2:9" x14ac:dyDescent="0.3">
      <c r="B88" s="94" t="s">
        <v>140</v>
      </c>
      <c r="C88" s="91">
        <v>4115.845703125</v>
      </c>
      <c r="D88" s="39">
        <v>3.2964439392089844</v>
      </c>
      <c r="E88" s="39">
        <v>561.62615966796875</v>
      </c>
      <c r="F88" s="39">
        <v>587.0736083984375</v>
      </c>
      <c r="G88" s="39">
        <v>2899.03955078125</v>
      </c>
      <c r="H88" s="39">
        <v>61.376594543457031</v>
      </c>
      <c r="I88" s="39">
        <v>3.4333014488220215</v>
      </c>
    </row>
    <row r="89" spans="2:9" ht="42" x14ac:dyDescent="0.3">
      <c r="B89" s="46" t="s">
        <v>214</v>
      </c>
      <c r="C89" s="89" t="s">
        <v>0</v>
      </c>
      <c r="D89" s="65" t="s">
        <v>72</v>
      </c>
      <c r="E89" s="65" t="s">
        <v>73</v>
      </c>
      <c r="F89" s="65" t="s">
        <v>74</v>
      </c>
      <c r="G89" s="65" t="s">
        <v>75</v>
      </c>
      <c r="H89" s="65" t="s">
        <v>76</v>
      </c>
      <c r="I89" s="65" t="s">
        <v>77</v>
      </c>
    </row>
    <row r="90" spans="2:9" x14ac:dyDescent="0.3">
      <c r="B90" s="96">
        <v>0</v>
      </c>
      <c r="C90" s="38">
        <f t="shared" ref="C90:H90" si="24">C84/C$83</f>
        <v>2.7276602382706381E-2</v>
      </c>
      <c r="D90" s="31">
        <f>D84/D$83</f>
        <v>9.4399176392031367E-2</v>
      </c>
      <c r="E90" s="31">
        <f t="shared" si="24"/>
        <v>4.6522093828879535E-2</v>
      </c>
      <c r="F90" s="31">
        <f t="shared" si="24"/>
        <v>4.4003915894341619E-2</v>
      </c>
      <c r="G90" s="31">
        <f t="shared" si="24"/>
        <v>2.4406167153147827E-3</v>
      </c>
      <c r="H90" s="31">
        <f t="shared" si="24"/>
        <v>2.5619961012931366E-3</v>
      </c>
      <c r="I90" s="31">
        <f>I84/I$83</f>
        <v>9.5439567724856372E-3</v>
      </c>
    </row>
    <row r="91" spans="2:9" x14ac:dyDescent="0.3">
      <c r="B91" s="96" t="s">
        <v>137</v>
      </c>
      <c r="C91" s="38">
        <f t="shared" ref="C91:D94" si="25">C85/C$83</f>
        <v>0.32924856904333433</v>
      </c>
      <c r="D91" s="31">
        <f t="shared" si="25"/>
        <v>0.3412904031234309</v>
      </c>
      <c r="E91" s="31">
        <f t="shared" ref="E91:I91" si="26">E85/E$83</f>
        <v>0.3990166305994593</v>
      </c>
      <c r="F91" s="31">
        <f t="shared" si="26"/>
        <v>0.4577440896729903</v>
      </c>
      <c r="G91" s="31">
        <f t="shared" si="26"/>
        <v>0.18052103294372288</v>
      </c>
      <c r="H91" s="31">
        <f t="shared" si="26"/>
        <v>0.34964859603329346</v>
      </c>
      <c r="I91" s="31">
        <f t="shared" si="26"/>
        <v>0.30005130583826378</v>
      </c>
    </row>
    <row r="92" spans="2:9" x14ac:dyDescent="0.3">
      <c r="B92" s="96" t="s">
        <v>138</v>
      </c>
      <c r="C92" s="38">
        <f t="shared" si="25"/>
        <v>0.22960069235872524</v>
      </c>
      <c r="D92" s="31">
        <f t="shared" si="25"/>
        <v>0.3333241216060886</v>
      </c>
      <c r="E92" s="31">
        <f t="shared" ref="E92:I92" si="27">E86/E$83</f>
        <v>0.23430973220552198</v>
      </c>
      <c r="F92" s="31">
        <f t="shared" si="27"/>
        <v>0.13046735098025583</v>
      </c>
      <c r="G92" s="31">
        <f t="shared" si="27"/>
        <v>0.22133083161825359</v>
      </c>
      <c r="H92" s="31">
        <f t="shared" si="27"/>
        <v>0.54920481374075203</v>
      </c>
      <c r="I92" s="31">
        <f t="shared" si="27"/>
        <v>0.28795241142525185</v>
      </c>
    </row>
    <row r="93" spans="2:9" x14ac:dyDescent="0.3">
      <c r="B93" s="96" t="s">
        <v>139</v>
      </c>
      <c r="C93" s="38">
        <f t="shared" si="25"/>
        <v>0.21421057134443611</v>
      </c>
      <c r="D93" s="31">
        <f t="shared" si="25"/>
        <v>0.22280235479023675</v>
      </c>
      <c r="E93" s="31">
        <f t="shared" ref="E93:I93" si="28">E87/E$83</f>
        <v>0.22699840671974522</v>
      </c>
      <c r="F93" s="31">
        <f>F87/F$83</f>
        <v>0.24692716095009026</v>
      </c>
      <c r="G93" s="31">
        <f t="shared" si="28"/>
        <v>0.18378249839393848</v>
      </c>
      <c r="H93" s="31">
        <f t="shared" si="28"/>
        <v>5.0882707233565153E-2</v>
      </c>
      <c r="I93" s="31">
        <f t="shared" si="28"/>
        <v>0.3990191061583313</v>
      </c>
    </row>
    <row r="94" spans="2:9" x14ac:dyDescent="0.3">
      <c r="B94" s="94" t="s">
        <v>140</v>
      </c>
      <c r="C94" s="38">
        <f t="shared" si="25"/>
        <v>0.19966356487079792</v>
      </c>
      <c r="D94" s="31">
        <f t="shared" si="25"/>
        <v>8.1839440882124099E-3</v>
      </c>
      <c r="E94" s="31">
        <f t="shared" ref="E94:I94" si="29">E88/E$83</f>
        <v>9.3153136646393922E-2</v>
      </c>
      <c r="F94" s="31">
        <f t="shared" si="29"/>
        <v>0.12085748250232198</v>
      </c>
      <c r="G94" s="31">
        <f t="shared" si="29"/>
        <v>0.41192502032877026</v>
      </c>
      <c r="H94" s="31">
        <f t="shared" si="29"/>
        <v>4.7701886891096182E-2</v>
      </c>
      <c r="I94" s="31">
        <f t="shared" si="29"/>
        <v>3.4332198056674346E-3</v>
      </c>
    </row>
    <row r="95" spans="2:9" x14ac:dyDescent="0.3">
      <c r="B95" s="58" t="s">
        <v>0</v>
      </c>
      <c r="C95" s="88">
        <f>SUM(C90:C94)</f>
        <v>1</v>
      </c>
      <c r="D95" s="59">
        <f t="shared" ref="D95:I95" si="30">SUM(D90:D94)</f>
        <v>1</v>
      </c>
      <c r="E95" s="59">
        <f t="shared" si="30"/>
        <v>1</v>
      </c>
      <c r="F95" s="59">
        <f t="shared" si="30"/>
        <v>1</v>
      </c>
      <c r="G95" s="59">
        <f t="shared" si="30"/>
        <v>1</v>
      </c>
      <c r="H95" s="59">
        <f t="shared" si="30"/>
        <v>1</v>
      </c>
      <c r="I95" s="59">
        <f t="shared" si="30"/>
        <v>1</v>
      </c>
    </row>
    <row r="96" spans="2:9" x14ac:dyDescent="0.3">
      <c r="C96" s="68"/>
      <c r="D96" s="56"/>
      <c r="E96" s="56"/>
      <c r="F96" s="56"/>
      <c r="G96" s="56"/>
      <c r="H96" s="56"/>
      <c r="I96" s="56"/>
    </row>
    <row r="97" spans="2:9" x14ac:dyDescent="0.3">
      <c r="B97" s="15" t="s">
        <v>243</v>
      </c>
      <c r="C97" s="68"/>
      <c r="D97" s="56"/>
      <c r="E97" s="56"/>
      <c r="F97" s="56"/>
      <c r="G97" s="56"/>
      <c r="H97" s="56"/>
      <c r="I97" s="56"/>
    </row>
    <row r="98" spans="2:9" ht="42" x14ac:dyDescent="0.3">
      <c r="B98" s="46" t="s">
        <v>200</v>
      </c>
      <c r="C98" s="89" t="s">
        <v>0</v>
      </c>
      <c r="D98" s="65" t="s">
        <v>72</v>
      </c>
      <c r="E98" s="65" t="s">
        <v>73</v>
      </c>
      <c r="F98" s="65" t="s">
        <v>74</v>
      </c>
      <c r="G98" s="65" t="s">
        <v>75</v>
      </c>
      <c r="H98" s="65" t="s">
        <v>76</v>
      </c>
      <c r="I98" s="65" t="s">
        <v>77</v>
      </c>
    </row>
    <row r="99" spans="2:9" x14ac:dyDescent="0.3">
      <c r="B99" s="53" t="s">
        <v>78</v>
      </c>
      <c r="C99" s="34">
        <v>21061.806823000014</v>
      </c>
      <c r="D99" s="86">
        <v>402.79404099999999</v>
      </c>
      <c r="E99" s="86">
        <v>6444.5541999999996</v>
      </c>
      <c r="F99" s="86">
        <v>4878.1934000000001</v>
      </c>
      <c r="G99" s="86">
        <v>7049.5726000000004</v>
      </c>
      <c r="H99" s="86">
        <v>1286.6701499999999</v>
      </c>
      <c r="I99" s="86">
        <v>1000.0238000000001</v>
      </c>
    </row>
    <row r="100" spans="2:9" ht="28" x14ac:dyDescent="0.3">
      <c r="B100" s="70" t="s">
        <v>141</v>
      </c>
      <c r="C100" s="34">
        <v>16632.099609375</v>
      </c>
      <c r="D100" s="25">
        <v>252.90672302246094</v>
      </c>
      <c r="E100" s="25">
        <v>5335.24560546875</v>
      </c>
      <c r="F100" s="25">
        <v>3548.96875</v>
      </c>
      <c r="G100" s="25">
        <v>5813.05419921875</v>
      </c>
      <c r="H100" s="25">
        <v>859.53985595703125</v>
      </c>
      <c r="I100" s="25">
        <v>822.3836669921875</v>
      </c>
    </row>
    <row r="101" spans="2:9" x14ac:dyDescent="0.3">
      <c r="B101" s="69" t="s">
        <v>142</v>
      </c>
      <c r="C101" s="34">
        <v>7008.55078125</v>
      </c>
      <c r="D101" s="25">
        <v>185.07588195800781</v>
      </c>
      <c r="E101" s="25">
        <v>2389.9501953125</v>
      </c>
      <c r="F101" s="25">
        <v>1372.9952392578125</v>
      </c>
      <c r="G101" s="25">
        <v>2403.199462890625</v>
      </c>
      <c r="H101" s="25">
        <v>331.6068115234375</v>
      </c>
      <c r="I101" s="25">
        <v>325.72332763671875</v>
      </c>
    </row>
    <row r="102" spans="2:9" x14ac:dyDescent="0.3">
      <c r="B102" s="69" t="s">
        <v>143</v>
      </c>
      <c r="C102" s="34">
        <v>11769.0556640625</v>
      </c>
      <c r="D102" s="25">
        <v>333.70037841796875</v>
      </c>
      <c r="E102" s="25">
        <v>3463.884521484375</v>
      </c>
      <c r="F102" s="25">
        <v>2489.139892578125</v>
      </c>
      <c r="G102" s="25">
        <v>4397.09912109375</v>
      </c>
      <c r="H102" s="25">
        <v>763.4306640625</v>
      </c>
      <c r="I102" s="25">
        <v>321.80130004882813</v>
      </c>
    </row>
    <row r="103" spans="2:9" x14ac:dyDescent="0.3">
      <c r="B103" s="69" t="s">
        <v>144</v>
      </c>
      <c r="C103" s="34">
        <v>5515.57177734375</v>
      </c>
      <c r="D103" s="25">
        <v>245.14460754394531</v>
      </c>
      <c r="E103" s="25">
        <v>1546.5728759765625</v>
      </c>
      <c r="F103" s="25">
        <v>2351.42236328125</v>
      </c>
      <c r="G103" s="25">
        <v>486.32080078125</v>
      </c>
      <c r="H103" s="25">
        <v>567.42156982421875</v>
      </c>
      <c r="I103" s="25">
        <v>318.68963623046875</v>
      </c>
    </row>
    <row r="104" spans="2:9" ht="42" x14ac:dyDescent="0.3">
      <c r="B104" s="46" t="s">
        <v>214</v>
      </c>
      <c r="C104" s="89" t="s">
        <v>0</v>
      </c>
      <c r="D104" s="65" t="s">
        <v>72</v>
      </c>
      <c r="E104" s="65" t="s">
        <v>73</v>
      </c>
      <c r="F104" s="65" t="s">
        <v>74</v>
      </c>
      <c r="G104" s="65" t="s">
        <v>75</v>
      </c>
      <c r="H104" s="65" t="s">
        <v>76</v>
      </c>
      <c r="I104" s="65" t="s">
        <v>77</v>
      </c>
    </row>
    <row r="105" spans="2:9" ht="28" x14ac:dyDescent="0.3">
      <c r="B105" s="70" t="s">
        <v>141</v>
      </c>
      <c r="C105" s="36">
        <f t="shared" ref="C105:I105" si="31">C100/C$99</f>
        <v>0.78968056962768907</v>
      </c>
      <c r="D105" s="27">
        <f t="shared" si="31"/>
        <v>0.62788099445210244</v>
      </c>
      <c r="E105" s="27">
        <f t="shared" si="31"/>
        <v>0.82786883931688404</v>
      </c>
      <c r="F105" s="27">
        <f t="shared" si="31"/>
        <v>0.72751702505275828</v>
      </c>
      <c r="G105" s="27">
        <f t="shared" si="31"/>
        <v>0.82459668536767028</v>
      </c>
      <c r="H105" s="27">
        <f t="shared" si="31"/>
        <v>0.6680343489409708</v>
      </c>
      <c r="I105" s="27">
        <f t="shared" si="31"/>
        <v>0.822364094726733</v>
      </c>
    </row>
    <row r="106" spans="2:9" x14ac:dyDescent="0.3">
      <c r="B106" s="69" t="s">
        <v>142</v>
      </c>
      <c r="C106" s="36">
        <f t="shared" ref="C106:D108" si="32">C101/C$99</f>
        <v>0.3327611367889145</v>
      </c>
      <c r="D106" s="27">
        <f t="shared" si="32"/>
        <v>0.45948018868036783</v>
      </c>
      <c r="E106" s="27">
        <f t="shared" ref="E106:I106" si="33">E101/E$99</f>
        <v>0.37084802472644268</v>
      </c>
      <c r="F106" s="27">
        <f t="shared" si="33"/>
        <v>0.28145567973131458</v>
      </c>
      <c r="G106" s="27">
        <f t="shared" si="33"/>
        <v>0.34090002320007667</v>
      </c>
      <c r="H106" s="27">
        <f t="shared" si="33"/>
        <v>0.25772480345754312</v>
      </c>
      <c r="I106" s="27">
        <f t="shared" si="33"/>
        <v>0.32571557560601933</v>
      </c>
    </row>
    <row r="107" spans="2:9" x14ac:dyDescent="0.3">
      <c r="B107" s="69" t="s">
        <v>143</v>
      </c>
      <c r="C107" s="36">
        <f t="shared" si="32"/>
        <v>0.55878661137516461</v>
      </c>
      <c r="D107" s="27">
        <f t="shared" si="32"/>
        <v>0.82846403980928995</v>
      </c>
      <c r="E107" s="27">
        <f>E102/E$99</f>
        <v>0.53749016828570939</v>
      </c>
      <c r="F107" s="27">
        <f t="shared" ref="F107:I107" si="34">F102/F$99</f>
        <v>0.51025855034327361</v>
      </c>
      <c r="G107" s="27">
        <f t="shared" si="34"/>
        <v>0.62373981666544576</v>
      </c>
      <c r="H107" s="27">
        <f t="shared" si="34"/>
        <v>0.59333828803170729</v>
      </c>
      <c r="I107" s="27">
        <f t="shared" si="34"/>
        <v>0.32179364136016375</v>
      </c>
    </row>
    <row r="108" spans="2:9" x14ac:dyDescent="0.3">
      <c r="B108" s="69" t="s">
        <v>144</v>
      </c>
      <c r="C108" s="36">
        <f t="shared" si="32"/>
        <v>0.26187552775959416</v>
      </c>
      <c r="D108" s="27">
        <f t="shared" si="32"/>
        <v>0.60861031343794214</v>
      </c>
      <c r="E108" s="27">
        <f t="shared" ref="E108:I108" si="35">E103/E$99</f>
        <v>0.23998135914142246</v>
      </c>
      <c r="F108" s="27">
        <f t="shared" si="35"/>
        <v>0.48202729380947668</v>
      </c>
      <c r="G108" s="27">
        <f t="shared" si="35"/>
        <v>6.8985856076047777E-2</v>
      </c>
      <c r="H108" s="27">
        <f t="shared" si="35"/>
        <v>0.44100002617160178</v>
      </c>
      <c r="I108" s="27">
        <f t="shared" si="35"/>
        <v>0.31868205159764074</v>
      </c>
    </row>
    <row r="109" spans="2:9" x14ac:dyDescent="0.3">
      <c r="C109" s="68"/>
      <c r="D109" s="56"/>
      <c r="E109" s="56"/>
      <c r="F109" s="56"/>
      <c r="G109" s="56"/>
      <c r="H109" s="56"/>
      <c r="I109" s="56"/>
    </row>
    <row r="110" spans="2:9" x14ac:dyDescent="0.3">
      <c r="B110" s="15" t="s">
        <v>244</v>
      </c>
      <c r="C110" s="68"/>
      <c r="D110" s="56"/>
      <c r="E110" s="56"/>
      <c r="F110" s="56"/>
      <c r="G110" s="56"/>
      <c r="H110" s="56"/>
      <c r="I110" s="56"/>
    </row>
    <row r="111" spans="2:9" ht="42" x14ac:dyDescent="0.3">
      <c r="B111" s="46" t="s">
        <v>200</v>
      </c>
      <c r="C111" s="89" t="s">
        <v>0</v>
      </c>
      <c r="D111" s="65" t="s">
        <v>72</v>
      </c>
      <c r="E111" s="65" t="s">
        <v>73</v>
      </c>
      <c r="F111" s="65" t="s">
        <v>74</v>
      </c>
      <c r="G111" s="65" t="s">
        <v>75</v>
      </c>
      <c r="H111" s="65" t="s">
        <v>76</v>
      </c>
      <c r="I111" s="65" t="s">
        <v>77</v>
      </c>
    </row>
    <row r="112" spans="2:9" x14ac:dyDescent="0.3">
      <c r="B112" s="53" t="s">
        <v>78</v>
      </c>
      <c r="C112" s="34">
        <v>21061.806823000014</v>
      </c>
      <c r="D112" s="86">
        <v>402.79404099999999</v>
      </c>
      <c r="E112" s="86">
        <v>6444.5541999999996</v>
      </c>
      <c r="F112" s="86">
        <v>4878.1934000000001</v>
      </c>
      <c r="G112" s="86">
        <v>7049.5726000000004</v>
      </c>
      <c r="H112" s="86">
        <v>1286.6701499999999</v>
      </c>
      <c r="I112" s="86">
        <v>1000.0238000000001</v>
      </c>
    </row>
    <row r="113" spans="2:9" x14ac:dyDescent="0.3">
      <c r="B113" s="97" t="s">
        <v>145</v>
      </c>
      <c r="C113" s="34">
        <v>3785.66748046875</v>
      </c>
      <c r="D113" s="25">
        <v>138.78742980957031</v>
      </c>
      <c r="E113" s="25">
        <v>1332.4869384765625</v>
      </c>
      <c r="F113" s="25">
        <v>849.87469482421875</v>
      </c>
      <c r="G113" s="25">
        <v>879.4105224609375</v>
      </c>
      <c r="H113" s="25">
        <v>56.005039215087891</v>
      </c>
      <c r="I113" s="25">
        <v>529.1029052734375</v>
      </c>
    </row>
    <row r="114" spans="2:9" ht="28" x14ac:dyDescent="0.3">
      <c r="B114" s="97" t="s">
        <v>146</v>
      </c>
      <c r="C114" s="34">
        <v>1934.3470458984375</v>
      </c>
      <c r="D114" s="25">
        <v>122.23979187011719</v>
      </c>
      <c r="E114" s="25">
        <v>587.1932373046875</v>
      </c>
      <c r="F114" s="25">
        <v>525.04693603515625</v>
      </c>
      <c r="G114" s="25">
        <v>170.76416015625</v>
      </c>
      <c r="H114" s="25"/>
      <c r="I114" s="25">
        <v>529.1029052734375</v>
      </c>
    </row>
    <row r="115" spans="2:9" x14ac:dyDescent="0.3">
      <c r="B115" s="97" t="s">
        <v>147</v>
      </c>
      <c r="C115" s="34">
        <v>1849.7796630859375</v>
      </c>
      <c r="D115" s="25">
        <v>48.192115783691406</v>
      </c>
      <c r="E115" s="25">
        <v>336.71466064453125</v>
      </c>
      <c r="F115" s="25">
        <v>504.86529541015625</v>
      </c>
      <c r="G115" s="25">
        <v>385.37008666992188</v>
      </c>
      <c r="H115" s="25">
        <v>53.407424926757813</v>
      </c>
      <c r="I115" s="25">
        <v>521.23004150390625</v>
      </c>
    </row>
    <row r="116" spans="2:9" x14ac:dyDescent="0.3">
      <c r="B116" s="97" t="s">
        <v>148</v>
      </c>
      <c r="C116" s="34">
        <v>4281.3447265625</v>
      </c>
      <c r="D116" s="25">
        <v>135.49098205566406</v>
      </c>
      <c r="E116" s="25">
        <v>2147.5458984375</v>
      </c>
      <c r="F116" s="25">
        <v>583.2811279296875</v>
      </c>
      <c r="G116" s="25">
        <v>870.71160888671875</v>
      </c>
      <c r="H116" s="25">
        <v>18.026767730712891</v>
      </c>
      <c r="I116" s="25">
        <v>526.2884521484375</v>
      </c>
    </row>
    <row r="117" spans="2:9" x14ac:dyDescent="0.3">
      <c r="B117" s="97" t="s">
        <v>149</v>
      </c>
      <c r="C117" s="34">
        <v>3331.0810546875</v>
      </c>
      <c r="D117" s="25">
        <v>95.710578918457031</v>
      </c>
      <c r="E117" s="25">
        <v>1450.177490234375</v>
      </c>
      <c r="F117" s="25">
        <v>454.40997314453125</v>
      </c>
      <c r="G117" s="25">
        <v>810.1717529296875</v>
      </c>
      <c r="H117" s="25"/>
      <c r="I117" s="25">
        <v>520.6112060546875</v>
      </c>
    </row>
    <row r="118" spans="2:9" ht="28" x14ac:dyDescent="0.3">
      <c r="B118" s="97" t="s">
        <v>150</v>
      </c>
      <c r="C118" s="34">
        <v>8910.7255859375</v>
      </c>
      <c r="D118" s="25">
        <v>373.14675903320313</v>
      </c>
      <c r="E118" s="25">
        <v>3021.095458984375</v>
      </c>
      <c r="F118" s="25">
        <v>2510.93212890625</v>
      </c>
      <c r="G118" s="25">
        <v>2383.535888671875</v>
      </c>
      <c r="H118" s="25">
        <v>76.638511657714844</v>
      </c>
      <c r="I118" s="25">
        <v>545.3768310546875</v>
      </c>
    </row>
    <row r="119" spans="2:9" ht="27.5" customHeight="1" x14ac:dyDescent="0.3">
      <c r="B119" s="97" t="s">
        <v>151</v>
      </c>
      <c r="C119" s="34">
        <v>2595.86328125</v>
      </c>
      <c r="D119" s="25">
        <v>143.41383361816406</v>
      </c>
      <c r="E119" s="25">
        <v>1251.6826171875</v>
      </c>
      <c r="F119" s="25">
        <v>474.14755249023438</v>
      </c>
      <c r="G119" s="25">
        <v>202.79147338867188</v>
      </c>
      <c r="H119" s="25">
        <v>2.5976152420043945</v>
      </c>
      <c r="I119" s="25">
        <v>521.23004150390625</v>
      </c>
    </row>
    <row r="120" spans="2:9" ht="42" x14ac:dyDescent="0.3">
      <c r="B120" s="46" t="s">
        <v>214</v>
      </c>
      <c r="C120" s="89" t="s">
        <v>0</v>
      </c>
      <c r="D120" s="65" t="s">
        <v>72</v>
      </c>
      <c r="E120" s="65" t="s">
        <v>73</v>
      </c>
      <c r="F120" s="65" t="s">
        <v>74</v>
      </c>
      <c r="G120" s="65" t="s">
        <v>75</v>
      </c>
      <c r="H120" s="65" t="s">
        <v>76</v>
      </c>
      <c r="I120" s="65" t="s">
        <v>77</v>
      </c>
    </row>
    <row r="121" spans="2:9" x14ac:dyDescent="0.3">
      <c r="B121" s="97" t="s">
        <v>145</v>
      </c>
      <c r="C121" s="36">
        <f t="shared" ref="C121:I121" si="36">C113/C$112</f>
        <v>0.17974086992074714</v>
      </c>
      <c r="D121" s="27">
        <f t="shared" si="36"/>
        <v>0.34456177520652626</v>
      </c>
      <c r="E121" s="27">
        <f t="shared" si="36"/>
        <v>0.20676169322566371</v>
      </c>
      <c r="F121" s="27">
        <f t="shared" si="36"/>
        <v>0.17421914736390295</v>
      </c>
      <c r="G121" s="27">
        <f t="shared" si="36"/>
        <v>0.12474664385482567</v>
      </c>
      <c r="H121" s="27">
        <f t="shared" si="36"/>
        <v>4.3527114711635999E-2</v>
      </c>
      <c r="I121" s="27">
        <f t="shared" si="36"/>
        <v>0.52909031292398989</v>
      </c>
    </row>
    <row r="122" spans="2:9" ht="28" x14ac:dyDescent="0.3">
      <c r="B122" s="97" t="s">
        <v>146</v>
      </c>
      <c r="C122" s="36">
        <f t="shared" ref="C122:D127" si="37">C114/C$112</f>
        <v>9.1841457960106385E-2</v>
      </c>
      <c r="D122" s="27">
        <f t="shared" si="37"/>
        <v>0.30347964326045523</v>
      </c>
      <c r="E122" s="27">
        <f t="shared" ref="E122:I122" si="38">E114/E$112</f>
        <v>9.1114640218975515E-2</v>
      </c>
      <c r="F122" s="27">
        <f t="shared" si="38"/>
        <v>0.10763143093817401</v>
      </c>
      <c r="G122" s="27">
        <f t="shared" si="38"/>
        <v>2.4223335207052124E-2</v>
      </c>
      <c r="H122" s="27">
        <f t="shared" si="38"/>
        <v>0</v>
      </c>
      <c r="I122" s="27">
        <f t="shared" si="38"/>
        <v>0.52909031292398989</v>
      </c>
    </row>
    <row r="123" spans="2:9" x14ac:dyDescent="0.3">
      <c r="B123" s="97" t="s">
        <v>147</v>
      </c>
      <c r="C123" s="36">
        <f t="shared" si="37"/>
        <v>8.7826257197741092E-2</v>
      </c>
      <c r="D123" s="27">
        <f t="shared" si="37"/>
        <v>0.11964455994444914</v>
      </c>
      <c r="E123" s="27">
        <f t="shared" ref="E123:I123" si="39">E115/E$112</f>
        <v>5.2247936815324053E-2</v>
      </c>
      <c r="F123" s="27">
        <f t="shared" si="39"/>
        <v>0.10349431726305813</v>
      </c>
      <c r="G123" s="27">
        <f t="shared" si="39"/>
        <v>5.4665737703009379E-2</v>
      </c>
      <c r="H123" s="27">
        <f t="shared" si="39"/>
        <v>4.1508248968671432E-2</v>
      </c>
      <c r="I123" s="27">
        <f t="shared" si="39"/>
        <v>0.52121763652415698</v>
      </c>
    </row>
    <row r="124" spans="2:9" x14ac:dyDescent="0.3">
      <c r="B124" s="97" t="s">
        <v>148</v>
      </c>
      <c r="C124" s="36">
        <f t="shared" si="37"/>
        <v>0.20327528224630595</v>
      </c>
      <c r="D124" s="27">
        <f t="shared" si="37"/>
        <v>0.33637782157672008</v>
      </c>
      <c r="E124" s="27">
        <f t="shared" ref="E124:I124" si="40">E116/E$112</f>
        <v>0.33323420546878169</v>
      </c>
      <c r="F124" s="27">
        <f t="shared" si="40"/>
        <v>0.11956908636088259</v>
      </c>
      <c r="G124" s="27">
        <f t="shared" si="40"/>
        <v>0.1235126805966533</v>
      </c>
      <c r="H124" s="27">
        <f t="shared" si="40"/>
        <v>1.4010403311767894E-2</v>
      </c>
      <c r="I124" s="27">
        <f t="shared" si="40"/>
        <v>0.52627592678138002</v>
      </c>
    </row>
    <row r="125" spans="2:9" x14ac:dyDescent="0.3">
      <c r="B125" s="97" t="s">
        <v>149</v>
      </c>
      <c r="C125" s="36">
        <f t="shared" si="37"/>
        <v>0.15815742128305332</v>
      </c>
      <c r="D125" s="27">
        <f t="shared" si="37"/>
        <v>0.23761667049701224</v>
      </c>
      <c r="E125" s="27">
        <f t="shared" ref="E125:I125" si="41">E117/E$112</f>
        <v>0.22502370920154183</v>
      </c>
      <c r="F125" s="27">
        <f t="shared" si="41"/>
        <v>9.3151282838546595E-2</v>
      </c>
      <c r="G125" s="27">
        <f t="shared" si="41"/>
        <v>0.11492494636195213</v>
      </c>
      <c r="H125" s="27">
        <f t="shared" si="41"/>
        <v>0</v>
      </c>
      <c r="I125" s="27">
        <f t="shared" si="41"/>
        <v>0.52059881580287137</v>
      </c>
    </row>
    <row r="126" spans="2:9" ht="28" x14ac:dyDescent="0.3">
      <c r="B126" s="97" t="s">
        <v>150</v>
      </c>
      <c r="C126" s="36">
        <f t="shared" si="37"/>
        <v>0.42307507901965785</v>
      </c>
      <c r="D126" s="27">
        <f t="shared" si="37"/>
        <v>0.92639592707679386</v>
      </c>
      <c r="E126" s="27">
        <f t="shared" ref="E126:I126" si="42">E118/E$112</f>
        <v>0.46878269081581703</v>
      </c>
      <c r="F126" s="27">
        <f t="shared" si="42"/>
        <v>0.51472582634920749</v>
      </c>
      <c r="G126" s="27">
        <f t="shared" si="42"/>
        <v>0.3381106946358528</v>
      </c>
      <c r="H126" s="27">
        <f t="shared" si="42"/>
        <v>5.9563448843291227E-2</v>
      </c>
      <c r="I126" s="27">
        <f t="shared" si="42"/>
        <v>0.5453638513950243</v>
      </c>
    </row>
    <row r="127" spans="2:9" ht="42" x14ac:dyDescent="0.3">
      <c r="B127" s="97" t="s">
        <v>151</v>
      </c>
      <c r="C127" s="36">
        <f t="shared" si="37"/>
        <v>0.12324979063122225</v>
      </c>
      <c r="D127" s="27">
        <f t="shared" si="37"/>
        <v>0.35604755537623273</v>
      </c>
      <c r="E127" s="27">
        <f t="shared" ref="E127:I127" si="43">E119/E$112</f>
        <v>0.19422330518804545</v>
      </c>
      <c r="F127" s="27">
        <f t="shared" si="43"/>
        <v>9.7197366650168968E-2</v>
      </c>
      <c r="G127" s="27">
        <f t="shared" si="43"/>
        <v>2.8766491941464915E-2</v>
      </c>
      <c r="H127" s="27">
        <f t="shared" si="43"/>
        <v>2.0188664841602135E-3</v>
      </c>
      <c r="I127" s="27">
        <f t="shared" si="43"/>
        <v>0.52121763652415698</v>
      </c>
    </row>
    <row r="128" spans="2:9" x14ac:dyDescent="0.3">
      <c r="C128" s="68"/>
      <c r="D128" s="56"/>
      <c r="E128" s="56"/>
      <c r="F128" s="56"/>
      <c r="G128" s="56"/>
      <c r="H128" s="56"/>
      <c r="I128" s="56"/>
    </row>
    <row r="129" spans="2:10" x14ac:dyDescent="0.3">
      <c r="B129" s="15" t="s">
        <v>245</v>
      </c>
      <c r="C129" s="68"/>
      <c r="D129" s="56"/>
      <c r="E129" s="56"/>
      <c r="F129" s="56"/>
      <c r="G129" s="56"/>
      <c r="H129" s="56"/>
      <c r="I129" s="56"/>
    </row>
    <row r="130" spans="2:10" ht="42" x14ac:dyDescent="0.3">
      <c r="B130" s="46" t="s">
        <v>200</v>
      </c>
      <c r="C130" s="89" t="s">
        <v>0</v>
      </c>
      <c r="D130" s="89" t="s">
        <v>0</v>
      </c>
      <c r="E130" s="65" t="s">
        <v>72</v>
      </c>
      <c r="F130" s="65" t="s">
        <v>73</v>
      </c>
      <c r="G130" s="65" t="s">
        <v>74</v>
      </c>
      <c r="H130" s="65" t="s">
        <v>75</v>
      </c>
      <c r="I130" s="65" t="s">
        <v>76</v>
      </c>
      <c r="J130" s="65" t="s">
        <v>77</v>
      </c>
    </row>
    <row r="131" spans="2:10" x14ac:dyDescent="0.3">
      <c r="B131" s="53" t="s">
        <v>248</v>
      </c>
      <c r="C131" s="34">
        <v>29157.944</v>
      </c>
      <c r="D131" s="129"/>
      <c r="E131" s="131"/>
      <c r="F131" s="131"/>
      <c r="G131" s="131"/>
      <c r="H131" s="131"/>
      <c r="I131" s="131"/>
      <c r="J131" s="131"/>
    </row>
    <row r="132" spans="2:10" x14ac:dyDescent="0.3">
      <c r="B132" s="53" t="s">
        <v>78</v>
      </c>
      <c r="C132" s="129"/>
      <c r="D132" s="34">
        <v>21061.806823000014</v>
      </c>
      <c r="E132" s="86">
        <v>402.79404099999999</v>
      </c>
      <c r="F132" s="86">
        <v>6444.5541999999996</v>
      </c>
      <c r="G132" s="86">
        <v>4878.1934000000001</v>
      </c>
      <c r="H132" s="86">
        <v>7049.5726000000004</v>
      </c>
      <c r="I132" s="86">
        <v>1286.6701499999999</v>
      </c>
      <c r="J132" s="86">
        <v>1000.0238000000001</v>
      </c>
    </row>
    <row r="133" spans="2:10" ht="28" x14ac:dyDescent="0.3">
      <c r="B133" s="97" t="s">
        <v>152</v>
      </c>
      <c r="C133" s="34">
        <v>11548.7958984375</v>
      </c>
      <c r="D133" s="129"/>
      <c r="E133" s="25">
        <v>228.10832214355469</v>
      </c>
      <c r="F133" s="25">
        <v>2924.116943359375</v>
      </c>
      <c r="G133" s="25">
        <v>2119.988037109375</v>
      </c>
      <c r="H133" s="25">
        <v>2357.58154296875</v>
      </c>
      <c r="I133" s="25">
        <v>491.63912963867188</v>
      </c>
      <c r="J133" s="25">
        <v>723.82568359375</v>
      </c>
    </row>
    <row r="134" spans="2:10" x14ac:dyDescent="0.3">
      <c r="B134" s="97" t="s">
        <v>153</v>
      </c>
      <c r="C134" s="34">
        <v>9446.1962890625</v>
      </c>
      <c r="D134" s="129"/>
      <c r="E134" s="25">
        <v>167.69354248046875</v>
      </c>
      <c r="F134" s="25">
        <v>2423.161865234375</v>
      </c>
      <c r="G134" s="25">
        <v>1787.873779296875</v>
      </c>
      <c r="H134" s="25">
        <v>2483.491943359375</v>
      </c>
      <c r="I134" s="25">
        <v>119.35259246826172</v>
      </c>
      <c r="J134" s="25">
        <v>586.970458984375</v>
      </c>
    </row>
    <row r="135" spans="2:10" x14ac:dyDescent="0.3">
      <c r="B135" s="97" t="s">
        <v>154</v>
      </c>
      <c r="C135" s="34">
        <v>15250.1962890625</v>
      </c>
      <c r="D135" s="129"/>
      <c r="E135" s="25">
        <v>296.18447875976563</v>
      </c>
      <c r="F135" s="25">
        <v>4078.7158203125</v>
      </c>
      <c r="G135" s="25">
        <v>2906.139892578125</v>
      </c>
      <c r="H135" s="25">
        <v>3695.522705078125</v>
      </c>
      <c r="I135" s="25">
        <v>341.8701171875</v>
      </c>
      <c r="J135" s="25">
        <v>695.57379150390625</v>
      </c>
    </row>
    <row r="136" spans="2:10" x14ac:dyDescent="0.3">
      <c r="B136" s="97" t="s">
        <v>155</v>
      </c>
      <c r="C136" s="34">
        <v>8858.935546875</v>
      </c>
      <c r="D136" s="129"/>
      <c r="E136" s="25">
        <v>154.35743713378906</v>
      </c>
      <c r="F136" s="25">
        <v>2617.1181640625</v>
      </c>
      <c r="G136" s="25">
        <v>1631.6328125</v>
      </c>
      <c r="H136" s="25">
        <v>2132.895751953125</v>
      </c>
      <c r="I136" s="25">
        <v>155.23660278320313</v>
      </c>
      <c r="J136" s="25">
        <v>713.3089599609375</v>
      </c>
    </row>
    <row r="137" spans="2:10" ht="28" x14ac:dyDescent="0.3">
      <c r="B137" s="97" t="s">
        <v>156</v>
      </c>
      <c r="C137" s="34">
        <v>3787.376953125</v>
      </c>
      <c r="D137" s="129"/>
      <c r="E137" s="25">
        <v>242.16339111328125</v>
      </c>
      <c r="F137" s="25">
        <v>894.5185546875</v>
      </c>
      <c r="G137" s="25">
        <v>1011.9295043945313</v>
      </c>
      <c r="H137" s="25">
        <v>945.19873046875</v>
      </c>
      <c r="I137" s="25">
        <v>83.289970397949219</v>
      </c>
      <c r="J137" s="25">
        <v>251.00413513183594</v>
      </c>
    </row>
    <row r="138" spans="2:10" x14ac:dyDescent="0.3">
      <c r="B138" s="97" t="s">
        <v>157</v>
      </c>
      <c r="C138" s="34">
        <v>3406.097900390625</v>
      </c>
      <c r="D138" s="129"/>
      <c r="E138" s="25">
        <v>66.218574523925781</v>
      </c>
      <c r="F138" s="25">
        <v>781.935791015625</v>
      </c>
      <c r="G138" s="25">
        <v>963.86932373046875</v>
      </c>
      <c r="H138" s="25">
        <v>663.89666748046875</v>
      </c>
      <c r="I138" s="25">
        <v>53.407424926757813</v>
      </c>
      <c r="J138" s="25">
        <v>251.62300109863281</v>
      </c>
    </row>
    <row r="139" spans="2:10" x14ac:dyDescent="0.3">
      <c r="B139" s="97" t="s">
        <v>158</v>
      </c>
      <c r="C139" s="34">
        <v>2181.57373046875</v>
      </c>
      <c r="D139" s="129"/>
      <c r="E139" s="25">
        <v>115.91208648681641</v>
      </c>
      <c r="F139" s="25">
        <v>503.54705810546875</v>
      </c>
      <c r="G139" s="25">
        <v>337.13143920898438</v>
      </c>
      <c r="H139" s="25">
        <v>642.13983154296875</v>
      </c>
      <c r="I139" s="25">
        <v>5.1952304840087891</v>
      </c>
      <c r="J139" s="25">
        <v>248.189697265625</v>
      </c>
    </row>
    <row r="140" spans="2:10" x14ac:dyDescent="0.3">
      <c r="B140" s="97" t="s">
        <v>159</v>
      </c>
      <c r="C140" s="34">
        <v>4071.375</v>
      </c>
      <c r="D140" s="129"/>
      <c r="E140" s="25">
        <v>125.80995178222656</v>
      </c>
      <c r="F140" s="25">
        <v>1257.3114013671875</v>
      </c>
      <c r="G140" s="25">
        <v>540.12286376953125</v>
      </c>
      <c r="H140" s="25">
        <v>858.65869140625</v>
      </c>
      <c r="I140" s="25">
        <v>60.137168884277344</v>
      </c>
      <c r="J140" s="25">
        <v>251.00413513183594</v>
      </c>
    </row>
    <row r="141" spans="2:10" x14ac:dyDescent="0.3">
      <c r="B141" s="97" t="s">
        <v>160</v>
      </c>
      <c r="C141" s="34">
        <v>23394.6328125</v>
      </c>
      <c r="D141" s="129"/>
      <c r="E141" s="25">
        <v>256.75433349609375</v>
      </c>
      <c r="F141" s="25">
        <v>5410.1044921875</v>
      </c>
      <c r="G141" s="25">
        <v>3980.0283203125</v>
      </c>
      <c r="H141" s="25">
        <v>5550.310546875</v>
      </c>
      <c r="I141" s="25">
        <v>1215.2886962890625</v>
      </c>
      <c r="J141" s="25">
        <v>978.81982421875</v>
      </c>
    </row>
    <row r="142" spans="2:10" x14ac:dyDescent="0.3">
      <c r="B142" s="97" t="s">
        <v>161</v>
      </c>
      <c r="C142" s="34">
        <v>4875.736328125</v>
      </c>
      <c r="D142" s="129"/>
      <c r="E142" s="25">
        <v>165.048095703125</v>
      </c>
      <c r="F142" s="25">
        <v>1059.2962646484375</v>
      </c>
      <c r="G142" s="25">
        <v>1244.3922119140625</v>
      </c>
      <c r="H142" s="25">
        <v>1009.8505859375</v>
      </c>
      <c r="I142" s="25">
        <v>23.920827865600586</v>
      </c>
      <c r="J142" s="25">
        <v>422.60995483398438</v>
      </c>
    </row>
    <row r="143" spans="2:10" x14ac:dyDescent="0.3">
      <c r="B143" s="97" t="s">
        <v>162</v>
      </c>
      <c r="C143" s="34">
        <v>3319.126953125</v>
      </c>
      <c r="D143" s="129"/>
      <c r="E143" s="25">
        <v>58.004371643066406</v>
      </c>
      <c r="F143" s="25">
        <v>505.71987915039063</v>
      </c>
      <c r="G143" s="25">
        <v>1402.886474609375</v>
      </c>
      <c r="H143" s="25">
        <v>460.29788208007813</v>
      </c>
      <c r="I143" s="25">
        <v>5.8940591812133789</v>
      </c>
      <c r="J143" s="25">
        <v>16.855022430419922</v>
      </c>
    </row>
    <row r="144" spans="2:10" x14ac:dyDescent="0.3">
      <c r="B144" s="97" t="s">
        <v>163</v>
      </c>
      <c r="C144" s="34">
        <v>1701.24658203125</v>
      </c>
      <c r="D144" s="129"/>
      <c r="E144" s="25">
        <v>38.796791076660156</v>
      </c>
      <c r="F144" s="25">
        <v>338.48825073242188</v>
      </c>
      <c r="G144" s="25">
        <v>512.2523193359375</v>
      </c>
      <c r="H144" s="25">
        <v>259.33364868164063</v>
      </c>
      <c r="I144" s="25">
        <v>61.200271606445313</v>
      </c>
      <c r="J144" s="25">
        <v>254.08375549316406</v>
      </c>
    </row>
    <row r="145" spans="2:10" x14ac:dyDescent="0.3">
      <c r="B145" s="97" t="s">
        <v>164</v>
      </c>
      <c r="C145" s="34">
        <v>5175.82177734375</v>
      </c>
      <c r="D145" s="129"/>
      <c r="E145" s="25">
        <v>15.093093872070313</v>
      </c>
      <c r="F145" s="25">
        <v>1076.97412109375</v>
      </c>
      <c r="G145" s="25">
        <v>1322.602783203125</v>
      </c>
      <c r="H145" s="25">
        <v>1376.9190673828125</v>
      </c>
      <c r="I145" s="25">
        <v>56.005039215087891</v>
      </c>
      <c r="J145" s="25">
        <v>450.29989624023438</v>
      </c>
    </row>
    <row r="146" spans="2:10" ht="42" x14ac:dyDescent="0.3">
      <c r="B146" s="46" t="s">
        <v>251</v>
      </c>
      <c r="C146" s="89" t="s">
        <v>0</v>
      </c>
      <c r="D146" s="89"/>
      <c r="E146" s="65" t="s">
        <v>72</v>
      </c>
      <c r="F146" s="65" t="s">
        <v>73</v>
      </c>
      <c r="G146" s="65" t="s">
        <v>74</v>
      </c>
      <c r="H146" s="65" t="s">
        <v>75</v>
      </c>
      <c r="I146" s="65" t="s">
        <v>76</v>
      </c>
      <c r="J146" s="65" t="s">
        <v>77</v>
      </c>
    </row>
    <row r="147" spans="2:10" ht="28" x14ac:dyDescent="0.3">
      <c r="B147" s="97" t="s">
        <v>152</v>
      </c>
      <c r="C147" s="36">
        <f>C133/C$131</f>
        <v>0.39607716848751406</v>
      </c>
      <c r="D147" s="130"/>
      <c r="E147" s="27">
        <f t="shared" ref="E147:J159" si="44">E133/E$132</f>
        <v>0.56631503677968931</v>
      </c>
      <c r="F147" s="27">
        <f t="shared" si="44"/>
        <v>0.45373455674550384</v>
      </c>
      <c r="G147" s="27">
        <f t="shared" si="44"/>
        <v>0.4345846634759038</v>
      </c>
      <c r="H147" s="27">
        <f t="shared" si="44"/>
        <v>0.33442900396099901</v>
      </c>
      <c r="I147" s="27">
        <f t="shared" si="44"/>
        <v>0.38210191604948007</v>
      </c>
      <c r="J147" s="27">
        <f t="shared" si="44"/>
        <v>0.72380845695247453</v>
      </c>
    </row>
    <row r="148" spans="2:10" x14ac:dyDescent="0.3">
      <c r="B148" s="97" t="s">
        <v>153</v>
      </c>
      <c r="C148" s="36">
        <f t="shared" ref="C148:C159" si="45">C134/C$131</f>
        <v>0.32396647339272278</v>
      </c>
      <c r="D148" s="130"/>
      <c r="E148" s="27">
        <f t="shared" si="44"/>
        <v>0.41632577796866849</v>
      </c>
      <c r="F148" s="27">
        <f t="shared" si="44"/>
        <v>0.37600147194578254</v>
      </c>
      <c r="G148" s="27">
        <f t="shared" si="44"/>
        <v>0.36650325903373882</v>
      </c>
      <c r="H148" s="27">
        <f t="shared" si="44"/>
        <v>0.3522897180120359</v>
      </c>
      <c r="I148" s="27">
        <f t="shared" si="44"/>
        <v>9.2760831102098484E-2</v>
      </c>
      <c r="J148" s="27">
        <f t="shared" si="44"/>
        <v>0.58695648941992673</v>
      </c>
    </row>
    <row r="149" spans="2:10" x14ac:dyDescent="0.3">
      <c r="B149" s="97" t="s">
        <v>154</v>
      </c>
      <c r="C149" s="36">
        <f t="shared" si="45"/>
        <v>0.52302028870974238</v>
      </c>
      <c r="D149" s="130"/>
      <c r="E149" s="27">
        <f t="shared" si="44"/>
        <v>0.73532487726094642</v>
      </c>
      <c r="F149" s="27">
        <f t="shared" si="44"/>
        <v>0.63289340018468621</v>
      </c>
      <c r="G149" s="27">
        <f t="shared" si="44"/>
        <v>0.59574101604461294</v>
      </c>
      <c r="H149" s="27">
        <f t="shared" si="44"/>
        <v>0.52421939807785289</v>
      </c>
      <c r="I149" s="27">
        <f t="shared" si="44"/>
        <v>0.26570144429596043</v>
      </c>
      <c r="J149" s="27">
        <f t="shared" si="44"/>
        <v>0.69555723724165985</v>
      </c>
    </row>
    <row r="150" spans="2:10" x14ac:dyDescent="0.3">
      <c r="B150" s="97" t="s">
        <v>155</v>
      </c>
      <c r="C150" s="36">
        <f t="shared" si="45"/>
        <v>0.30382579604635362</v>
      </c>
      <c r="D150" s="130"/>
      <c r="E150" s="27">
        <f t="shared" si="44"/>
        <v>0.38321678431630291</v>
      </c>
      <c r="F150" s="27">
        <f t="shared" si="44"/>
        <v>0.40609762643667424</v>
      </c>
      <c r="G150" s="27">
        <f t="shared" si="44"/>
        <v>0.33447481038779642</v>
      </c>
      <c r="H150" s="27">
        <f t="shared" si="44"/>
        <v>0.3025567467669068</v>
      </c>
      <c r="I150" s="27">
        <f t="shared" si="44"/>
        <v>0.12064988278713323</v>
      </c>
      <c r="J150" s="27">
        <f t="shared" si="44"/>
        <v>0.71329198361172752</v>
      </c>
    </row>
    <row r="151" spans="2:10" ht="28" x14ac:dyDescent="0.3">
      <c r="B151" s="97" t="s">
        <v>156</v>
      </c>
      <c r="C151" s="36">
        <f t="shared" si="45"/>
        <v>0.12989176991097179</v>
      </c>
      <c r="D151" s="130"/>
      <c r="E151" s="27">
        <f t="shared" si="44"/>
        <v>0.60120897149340213</v>
      </c>
      <c r="F151" s="27">
        <f t="shared" si="44"/>
        <v>0.13880223936785263</v>
      </c>
      <c r="G151" s="27">
        <f t="shared" si="44"/>
        <v>0.2074393984450332</v>
      </c>
      <c r="H151" s="27">
        <f t="shared" si="44"/>
        <v>0.13407887032311008</v>
      </c>
      <c r="I151" s="27">
        <f t="shared" si="44"/>
        <v>6.4732962366422522E-2</v>
      </c>
      <c r="J151" s="27">
        <f t="shared" si="44"/>
        <v>0.25099816137559516</v>
      </c>
    </row>
    <row r="152" spans="2:10" x14ac:dyDescent="0.3">
      <c r="B152" s="97" t="s">
        <v>157</v>
      </c>
      <c r="C152" s="36">
        <f t="shared" si="45"/>
        <v>0.11681543459959402</v>
      </c>
      <c r="D152" s="130"/>
      <c r="E152" s="27">
        <f t="shared" si="44"/>
        <v>0.16439809873931521</v>
      </c>
      <c r="F152" s="27">
        <f t="shared" si="44"/>
        <v>0.12133279770005272</v>
      </c>
      <c r="G152" s="27">
        <f t="shared" si="44"/>
        <v>0.19758735349247711</v>
      </c>
      <c r="H152" s="27">
        <f t="shared" si="44"/>
        <v>9.4175449371280848E-2</v>
      </c>
      <c r="I152" s="27">
        <f t="shared" si="44"/>
        <v>4.1508248968671432E-2</v>
      </c>
      <c r="J152" s="27">
        <f t="shared" si="44"/>
        <v>0.25161701261373259</v>
      </c>
    </row>
    <row r="153" spans="2:10" x14ac:dyDescent="0.3">
      <c r="B153" s="97" t="s">
        <v>158</v>
      </c>
      <c r="C153" s="36">
        <f t="shared" si="45"/>
        <v>7.4819189256579613E-2</v>
      </c>
      <c r="D153" s="130"/>
      <c r="E153" s="27">
        <f t="shared" si="44"/>
        <v>0.28777011248489748</v>
      </c>
      <c r="F153" s="27">
        <f t="shared" si="44"/>
        <v>7.8135281739964077E-2</v>
      </c>
      <c r="G153" s="27">
        <f t="shared" si="44"/>
        <v>6.9109896136751031E-2</v>
      </c>
      <c r="H153" s="27">
        <f t="shared" si="44"/>
        <v>9.1089186249811618E-2</v>
      </c>
      <c r="I153" s="27">
        <f t="shared" si="44"/>
        <v>4.0377329683204269E-3</v>
      </c>
      <c r="J153" s="27">
        <f t="shared" si="44"/>
        <v>0.24818379049141129</v>
      </c>
    </row>
    <row r="154" spans="2:10" x14ac:dyDescent="0.3">
      <c r="B154" s="97" t="s">
        <v>159</v>
      </c>
      <c r="C154" s="36">
        <f t="shared" si="45"/>
        <v>0.13963175867269653</v>
      </c>
      <c r="D154" s="130"/>
      <c r="E154" s="27">
        <f t="shared" si="44"/>
        <v>0.31234313067264707</v>
      </c>
      <c r="F154" s="27">
        <f t="shared" si="44"/>
        <v>0.19509672234073033</v>
      </c>
      <c r="G154" s="27">
        <f t="shared" si="44"/>
        <v>0.11072190450045118</v>
      </c>
      <c r="H154" s="27">
        <f t="shared" si="44"/>
        <v>0.12180294326017012</v>
      </c>
      <c r="I154" s="27">
        <f t="shared" si="44"/>
        <v>4.6738605760207733E-2</v>
      </c>
      <c r="J154" s="27">
        <f t="shared" si="44"/>
        <v>0.25099816137559516</v>
      </c>
    </row>
    <row r="155" spans="2:10" x14ac:dyDescent="0.3">
      <c r="B155" s="97" t="s">
        <v>160</v>
      </c>
      <c r="C155" s="36">
        <f t="shared" si="45"/>
        <v>0.80234164701393218</v>
      </c>
      <c r="D155" s="130"/>
      <c r="E155" s="27">
        <f t="shared" si="44"/>
        <v>0.63743329682499883</v>
      </c>
      <c r="F155" s="27">
        <f t="shared" si="44"/>
        <v>0.83948467563318818</v>
      </c>
      <c r="G155" s="27">
        <f t="shared" si="44"/>
        <v>0.81588161722175667</v>
      </c>
      <c r="H155" s="27">
        <f t="shared" si="44"/>
        <v>0.78732582268533546</v>
      </c>
      <c r="I155" s="27">
        <f t="shared" si="44"/>
        <v>0.94452233642714301</v>
      </c>
      <c r="J155" s="27">
        <f t="shared" si="44"/>
        <v>0.97879652886136304</v>
      </c>
    </row>
    <row r="156" spans="2:10" x14ac:dyDescent="0.3">
      <c r="B156" s="97" t="s">
        <v>161</v>
      </c>
      <c r="C156" s="36">
        <f t="shared" si="45"/>
        <v>0.16721811140473417</v>
      </c>
      <c r="D156" s="130"/>
      <c r="E156" s="27">
        <f t="shared" si="44"/>
        <v>0.40975803736660793</v>
      </c>
      <c r="F156" s="27">
        <f t="shared" si="44"/>
        <v>0.16437075890345335</v>
      </c>
      <c r="G156" s="27">
        <f t="shared" si="44"/>
        <v>0.25509284070493443</v>
      </c>
      <c r="H156" s="27">
        <f t="shared" si="44"/>
        <v>0.1432499022618052</v>
      </c>
      <c r="I156" s="27">
        <f t="shared" si="44"/>
        <v>1.8591266662711176E-2</v>
      </c>
      <c r="J156" s="27">
        <f t="shared" si="44"/>
        <v>0.42259989695643679</v>
      </c>
    </row>
    <row r="157" spans="2:10" x14ac:dyDescent="0.3">
      <c r="B157" s="97" t="s">
        <v>162</v>
      </c>
      <c r="C157" s="36">
        <f t="shared" si="45"/>
        <v>0.1138326815198287</v>
      </c>
      <c r="D157" s="130"/>
      <c r="E157" s="27">
        <f t="shared" si="44"/>
        <v>0.14400503914869586</v>
      </c>
      <c r="F157" s="27">
        <f t="shared" si="44"/>
        <v>7.8472437884127139E-2</v>
      </c>
      <c r="G157" s="27">
        <f t="shared" si="44"/>
        <v>0.28758320131575243</v>
      </c>
      <c r="H157" s="27">
        <f t="shared" si="44"/>
        <v>6.5294438145098055E-2</v>
      </c>
      <c r="I157" s="27">
        <f t="shared" si="44"/>
        <v>4.5808626097476332E-3</v>
      </c>
      <c r="J157" s="27">
        <f t="shared" si="44"/>
        <v>1.6854621290433209E-2</v>
      </c>
    </row>
    <row r="158" spans="2:10" x14ac:dyDescent="0.3">
      <c r="B158" s="97" t="s">
        <v>163</v>
      </c>
      <c r="C158" s="36">
        <f t="shared" si="45"/>
        <v>5.8345903333624966E-2</v>
      </c>
      <c r="D158" s="130"/>
      <c r="E158" s="27">
        <f t="shared" si="44"/>
        <v>9.6319178358103261E-2</v>
      </c>
      <c r="F158" s="27">
        <f t="shared" si="44"/>
        <v>5.2523144383271984E-2</v>
      </c>
      <c r="G158" s="27">
        <f t="shared" si="44"/>
        <v>0.10500861227353911</v>
      </c>
      <c r="H158" s="27">
        <f t="shared" si="44"/>
        <v>3.6787144894662213E-2</v>
      </c>
      <c r="I158" s="27">
        <f t="shared" si="44"/>
        <v>4.7564849162347718E-2</v>
      </c>
      <c r="J158" s="27">
        <f t="shared" si="44"/>
        <v>0.25407770844370309</v>
      </c>
    </row>
    <row r="159" spans="2:10" x14ac:dyDescent="0.3">
      <c r="B159" s="97" t="s">
        <v>164</v>
      </c>
      <c r="C159" s="36">
        <f t="shared" si="45"/>
        <v>0.17750983324968833</v>
      </c>
      <c r="D159" s="130"/>
      <c r="E159" s="27">
        <f t="shared" si="44"/>
        <v>3.7470995932808032E-2</v>
      </c>
      <c r="F159" s="27">
        <f t="shared" si="44"/>
        <v>0.16711382784145878</v>
      </c>
      <c r="G159" s="27">
        <f t="shared" si="44"/>
        <v>0.27112553249797866</v>
      </c>
      <c r="H159" s="27">
        <f t="shared" si="44"/>
        <v>0.19531951020446436</v>
      </c>
      <c r="I159" s="27">
        <f t="shared" si="44"/>
        <v>4.3527114711635999E-2</v>
      </c>
      <c r="J159" s="27">
        <f t="shared" si="44"/>
        <v>0.45028917935776563</v>
      </c>
    </row>
    <row r="160" spans="2:10" x14ac:dyDescent="0.3">
      <c r="C160" s="68"/>
      <c r="D160" s="56"/>
      <c r="E160" s="56"/>
      <c r="F160" s="56"/>
      <c r="G160" s="56"/>
      <c r="H160" s="56"/>
      <c r="I160" s="56"/>
    </row>
    <row r="161" spans="2:10" x14ac:dyDescent="0.3">
      <c r="B161" s="15" t="s">
        <v>246</v>
      </c>
      <c r="C161" s="68"/>
      <c r="D161" s="56"/>
      <c r="E161" s="56"/>
      <c r="F161" s="56"/>
      <c r="G161" s="56"/>
      <c r="H161" s="56"/>
      <c r="I161" s="56"/>
    </row>
    <row r="162" spans="2:10" ht="42" x14ac:dyDescent="0.3">
      <c r="B162" s="46" t="s">
        <v>200</v>
      </c>
      <c r="C162" s="89" t="s">
        <v>0</v>
      </c>
      <c r="D162" s="89" t="s">
        <v>0</v>
      </c>
      <c r="E162" s="65" t="s">
        <v>72</v>
      </c>
      <c r="F162" s="65" t="s">
        <v>73</v>
      </c>
      <c r="G162" s="65" t="s">
        <v>74</v>
      </c>
      <c r="H162" s="65" t="s">
        <v>75</v>
      </c>
      <c r="I162" s="65" t="s">
        <v>76</v>
      </c>
      <c r="J162" s="65" t="s">
        <v>77</v>
      </c>
    </row>
    <row r="163" spans="2:10" x14ac:dyDescent="0.3">
      <c r="B163" s="53" t="s">
        <v>248</v>
      </c>
      <c r="C163" s="34">
        <v>29157.944</v>
      </c>
      <c r="D163" s="129"/>
      <c r="E163" s="131"/>
      <c r="F163" s="131"/>
      <c r="G163" s="131"/>
      <c r="H163" s="131"/>
      <c r="I163" s="131"/>
      <c r="J163" s="131"/>
    </row>
    <row r="164" spans="2:10" x14ac:dyDescent="0.3">
      <c r="B164" s="53" t="s">
        <v>78</v>
      </c>
      <c r="C164" s="132"/>
      <c r="D164" s="34">
        <v>21061.806823000014</v>
      </c>
      <c r="E164" s="86">
        <v>402.79404099999999</v>
      </c>
      <c r="F164" s="86">
        <v>6444.5541999999996</v>
      </c>
      <c r="G164" s="86">
        <v>4878.1934000000001</v>
      </c>
      <c r="H164" s="86">
        <v>7049.5726000000004</v>
      </c>
      <c r="I164" s="86">
        <v>1286.6701499999999</v>
      </c>
      <c r="J164" s="86">
        <v>1000.0238000000001</v>
      </c>
    </row>
    <row r="165" spans="2:10" x14ac:dyDescent="0.3">
      <c r="B165" s="98" t="s">
        <v>165</v>
      </c>
      <c r="C165" s="34">
        <v>11224.6396484375</v>
      </c>
      <c r="D165" s="129"/>
      <c r="E165" s="25">
        <v>197.04624938964844</v>
      </c>
      <c r="F165" s="25">
        <v>2842.743896484375</v>
      </c>
      <c r="G165" s="25">
        <v>2135.2626953125</v>
      </c>
      <c r="H165" s="25">
        <v>2808.88427734375</v>
      </c>
      <c r="I165" s="25">
        <v>644.61297607421875</v>
      </c>
      <c r="J165" s="25">
        <v>163.03759765625</v>
      </c>
    </row>
    <row r="166" spans="2:10" x14ac:dyDescent="0.3">
      <c r="B166" s="98" t="s">
        <v>166</v>
      </c>
      <c r="C166" s="34">
        <v>14955.4990234375</v>
      </c>
      <c r="D166" s="129"/>
      <c r="E166" s="25">
        <v>325.45455932617188</v>
      </c>
      <c r="F166" s="25">
        <v>3011.8017578125</v>
      </c>
      <c r="G166" s="25">
        <v>3035.9345703125</v>
      </c>
      <c r="H166" s="25">
        <v>3964.57421875</v>
      </c>
      <c r="I166" s="25">
        <v>554.74908447265625</v>
      </c>
      <c r="J166" s="25">
        <v>221.39573669433594</v>
      </c>
    </row>
    <row r="167" spans="2:10" x14ac:dyDescent="0.3">
      <c r="B167" s="98" t="s">
        <v>252</v>
      </c>
      <c r="C167" s="34">
        <v>10338.5771484375</v>
      </c>
      <c r="D167" s="129"/>
      <c r="E167" s="25">
        <v>207.96501159667969</v>
      </c>
      <c r="F167" s="25">
        <v>2035.629150390625</v>
      </c>
      <c r="G167" s="25">
        <v>2611.870849609375</v>
      </c>
      <c r="H167" s="25">
        <v>1938.0408935546875</v>
      </c>
      <c r="I167" s="25">
        <v>855.18280029296875</v>
      </c>
      <c r="J167" s="25">
        <v>451.54104614257813</v>
      </c>
    </row>
    <row r="168" spans="2:10" ht="28" x14ac:dyDescent="0.3">
      <c r="B168" s="98" t="s">
        <v>167</v>
      </c>
      <c r="C168" s="34">
        <v>10049.078125</v>
      </c>
      <c r="D168" s="129"/>
      <c r="E168" s="25">
        <v>201.88360595703125</v>
      </c>
      <c r="F168" s="25">
        <v>2303.084228515625</v>
      </c>
      <c r="G168" s="25">
        <v>2455.31103515625</v>
      </c>
      <c r="H168" s="25">
        <v>2268.826904296875</v>
      </c>
      <c r="I168" s="25">
        <v>856.541015625</v>
      </c>
      <c r="J168" s="25">
        <v>194.02398681640625</v>
      </c>
    </row>
    <row r="169" spans="2:10" ht="28" x14ac:dyDescent="0.3">
      <c r="B169" s="98" t="s">
        <v>168</v>
      </c>
      <c r="C169" s="34">
        <v>4370.154296875</v>
      </c>
      <c r="D169" s="129"/>
      <c r="E169" s="25">
        <v>126.82012939453125</v>
      </c>
      <c r="F169" s="25">
        <v>650.685302734375</v>
      </c>
      <c r="G169" s="25">
        <v>1689.4185791015625</v>
      </c>
      <c r="H169" s="25">
        <v>406.88070678710938</v>
      </c>
      <c r="I169" s="25">
        <v>148.371337890625</v>
      </c>
      <c r="J169" s="25">
        <v>42.646186828613281</v>
      </c>
    </row>
    <row r="170" spans="2:10" ht="28" x14ac:dyDescent="0.3">
      <c r="B170" s="98" t="s">
        <v>169</v>
      </c>
      <c r="C170" s="34">
        <v>4695.68896484375</v>
      </c>
      <c r="D170" s="129"/>
      <c r="E170" s="25">
        <v>158.31834411621094</v>
      </c>
      <c r="F170" s="25">
        <v>1501.4364013671875</v>
      </c>
      <c r="G170" s="25">
        <v>996.82952880859375</v>
      </c>
      <c r="H170" s="25">
        <v>625.6322021484375</v>
      </c>
      <c r="I170" s="25">
        <v>210.27043151855469</v>
      </c>
      <c r="J170" s="25">
        <v>45.243801116943359</v>
      </c>
    </row>
    <row r="171" spans="2:10" ht="28" x14ac:dyDescent="0.3">
      <c r="B171" s="98" t="s">
        <v>170</v>
      </c>
      <c r="C171" s="34">
        <v>9759.6416015625</v>
      </c>
      <c r="D171" s="129"/>
      <c r="E171" s="25">
        <v>278.58578491210938</v>
      </c>
      <c r="F171" s="25">
        <v>2687.89794921875</v>
      </c>
      <c r="G171" s="25">
        <v>2035.7347412109375</v>
      </c>
      <c r="H171" s="25">
        <v>2116.927734375</v>
      </c>
      <c r="I171" s="25">
        <v>313.14303588867188</v>
      </c>
      <c r="J171" s="25">
        <v>259.8494873046875</v>
      </c>
    </row>
    <row r="172" spans="2:10" ht="28" x14ac:dyDescent="0.3">
      <c r="B172" s="98" t="s">
        <v>171</v>
      </c>
      <c r="C172" s="34">
        <v>9583.416015625</v>
      </c>
      <c r="D172" s="129"/>
      <c r="E172" s="25">
        <v>200.56591796875</v>
      </c>
      <c r="F172" s="25">
        <v>2688.215576171875</v>
      </c>
      <c r="G172" s="25">
        <v>2601.928466796875</v>
      </c>
      <c r="H172" s="25">
        <v>1344.84130859375</v>
      </c>
      <c r="I172" s="25">
        <v>346.322021484375</v>
      </c>
      <c r="J172" s="25">
        <v>263.49960327148438</v>
      </c>
    </row>
    <row r="173" spans="2:10" x14ac:dyDescent="0.3">
      <c r="B173" s="98" t="s">
        <v>172</v>
      </c>
      <c r="C173" s="34">
        <v>6603.39794921875</v>
      </c>
      <c r="D173" s="129"/>
      <c r="E173" s="25">
        <v>143.48991394042969</v>
      </c>
      <c r="F173" s="25">
        <v>1169.7923583984375</v>
      </c>
      <c r="G173" s="25">
        <v>1247.798095703125</v>
      </c>
      <c r="H173" s="25">
        <v>2092.4921875</v>
      </c>
      <c r="I173" s="25">
        <v>289.48129272460938</v>
      </c>
      <c r="J173" s="25">
        <v>260.54830932617188</v>
      </c>
    </row>
    <row r="174" spans="2:10" ht="28" x14ac:dyDescent="0.3">
      <c r="B174" s="98" t="s">
        <v>173</v>
      </c>
      <c r="C174" s="34">
        <v>5911.7841796875</v>
      </c>
      <c r="D174" s="129"/>
      <c r="E174" s="25">
        <v>140.76107788085938</v>
      </c>
      <c r="F174" s="25">
        <v>1299.12451171875</v>
      </c>
      <c r="G174" s="25">
        <v>1042.0576171875</v>
      </c>
      <c r="H174" s="25">
        <v>1593.6497802734375</v>
      </c>
      <c r="I174" s="25">
        <v>307.11212158203125</v>
      </c>
      <c r="J174" s="25">
        <v>263.36276245117188</v>
      </c>
    </row>
    <row r="175" spans="2:10" x14ac:dyDescent="0.3">
      <c r="B175" s="98" t="s">
        <v>174</v>
      </c>
      <c r="C175" s="34">
        <v>8797.171875</v>
      </c>
      <c r="D175" s="129"/>
      <c r="E175" s="25">
        <v>204.83489990234375</v>
      </c>
      <c r="F175" s="25">
        <v>2055.8837890625</v>
      </c>
      <c r="G175" s="25">
        <v>1844.5152587890625</v>
      </c>
      <c r="H175" s="25">
        <v>1924.5748291015625</v>
      </c>
      <c r="I175" s="25">
        <v>286.8836669921875</v>
      </c>
      <c r="J175" s="25">
        <v>208.76341247558594</v>
      </c>
    </row>
    <row r="176" spans="2:10" ht="28" x14ac:dyDescent="0.3">
      <c r="B176" s="98" t="s">
        <v>175</v>
      </c>
      <c r="C176" s="34">
        <v>8375.177734375</v>
      </c>
      <c r="D176" s="129"/>
      <c r="E176" s="25">
        <v>171.30223083496094</v>
      </c>
      <c r="F176" s="25">
        <v>2329.489013671875</v>
      </c>
      <c r="G176" s="25">
        <v>1234.8912353515625</v>
      </c>
      <c r="H176" s="25">
        <v>1970.83251953125</v>
      </c>
      <c r="I176" s="25">
        <v>673.274169921875</v>
      </c>
      <c r="J176" s="25">
        <v>64.252204895019531</v>
      </c>
    </row>
    <row r="177" spans="2:10" ht="42" x14ac:dyDescent="0.3">
      <c r="B177" s="98" t="s">
        <v>253</v>
      </c>
      <c r="C177" s="34">
        <v>8457.560546875</v>
      </c>
      <c r="D177" s="129"/>
      <c r="E177" s="25">
        <v>241.88148498535156</v>
      </c>
      <c r="F177" s="25">
        <v>2068.03369140625</v>
      </c>
      <c r="G177" s="25">
        <v>1609.7579345703125</v>
      </c>
      <c r="H177" s="25">
        <v>2067.589599609375</v>
      </c>
      <c r="I177" s="25">
        <v>283.77975463867188</v>
      </c>
      <c r="J177" s="25">
        <v>12.358621597290039</v>
      </c>
    </row>
    <row r="178" spans="2:10" ht="28" x14ac:dyDescent="0.3">
      <c r="B178" s="98" t="s">
        <v>254</v>
      </c>
      <c r="C178" s="34">
        <v>13081.6171875</v>
      </c>
      <c r="D178" s="129"/>
      <c r="E178" s="25">
        <v>352.543212890625</v>
      </c>
      <c r="F178" s="25">
        <v>2715.4560546875</v>
      </c>
      <c r="G178" s="25">
        <v>1963.230712890625</v>
      </c>
      <c r="H178" s="25">
        <v>3596.95361328125</v>
      </c>
      <c r="I178" s="25">
        <v>701.590576171875</v>
      </c>
      <c r="J178" s="25">
        <v>447.00689697265625</v>
      </c>
    </row>
    <row r="179" spans="2:10" ht="28" x14ac:dyDescent="0.3">
      <c r="B179" s="98" t="s">
        <v>255</v>
      </c>
      <c r="C179" s="34">
        <v>15452.9052734375</v>
      </c>
      <c r="D179" s="129"/>
      <c r="E179" s="25">
        <v>356.79165649414063</v>
      </c>
      <c r="F179" s="25">
        <v>3744.578857421875</v>
      </c>
      <c r="G179" s="25">
        <v>2425.989990234375</v>
      </c>
      <c r="H179" s="25">
        <v>3682.112060546875</v>
      </c>
      <c r="I179" s="25">
        <v>776.73199462890625</v>
      </c>
      <c r="J179" s="25">
        <v>461.22210693359375</v>
      </c>
    </row>
    <row r="180" spans="2:10" x14ac:dyDescent="0.3">
      <c r="B180" s="98" t="s">
        <v>256</v>
      </c>
      <c r="C180" s="34">
        <v>6641.0830078125</v>
      </c>
      <c r="D180" s="129"/>
      <c r="E180" s="25">
        <v>69.336204528808594</v>
      </c>
      <c r="F180" s="25">
        <v>1641.9923095703125</v>
      </c>
      <c r="G180" s="25">
        <v>1295.9046630859375</v>
      </c>
      <c r="H180" s="25">
        <v>1429.33203125</v>
      </c>
      <c r="I180" s="25">
        <v>71.434196472167969</v>
      </c>
      <c r="J180" s="25">
        <v>49.375930786132813</v>
      </c>
    </row>
    <row r="181" spans="2:10" x14ac:dyDescent="0.3">
      <c r="B181" s="98" t="s">
        <v>176</v>
      </c>
      <c r="C181" s="34">
        <v>9696.2607421875</v>
      </c>
      <c r="D181" s="129"/>
      <c r="E181" s="25">
        <v>91.052146911621094</v>
      </c>
      <c r="F181" s="25">
        <v>2934.749755859375</v>
      </c>
      <c r="G181" s="25">
        <v>1439.5377197265625</v>
      </c>
      <c r="H181" s="25">
        <v>2484.853271484375</v>
      </c>
      <c r="I181" s="25">
        <v>248.97917175292969</v>
      </c>
      <c r="J181" s="25">
        <v>402.4619140625</v>
      </c>
    </row>
    <row r="182" spans="2:10" x14ac:dyDescent="0.3">
      <c r="B182" s="98" t="s">
        <v>177</v>
      </c>
      <c r="C182" s="34">
        <v>11691.3798828125</v>
      </c>
      <c r="D182" s="129"/>
      <c r="E182" s="25">
        <v>97.833137512207031</v>
      </c>
      <c r="F182" s="25">
        <v>3480.817138671875</v>
      </c>
      <c r="G182" s="25">
        <v>1295.427978515625</v>
      </c>
      <c r="H182" s="25">
        <v>3076.3515625</v>
      </c>
      <c r="I182" s="25">
        <v>197.44920349121094</v>
      </c>
      <c r="J182" s="25">
        <v>317.32974243164063</v>
      </c>
    </row>
    <row r="183" spans="2:10" ht="28" x14ac:dyDescent="0.3">
      <c r="B183" s="98" t="s">
        <v>178</v>
      </c>
      <c r="C183" s="34">
        <v>15106.1953125</v>
      </c>
      <c r="D183" s="129"/>
      <c r="E183" s="25">
        <v>246.75364685058594</v>
      </c>
      <c r="F183" s="25">
        <v>4332.9384765625</v>
      </c>
      <c r="G183" s="25">
        <v>2034.3101806640625</v>
      </c>
      <c r="H183" s="25">
        <v>4134.48681640625</v>
      </c>
      <c r="I183" s="25">
        <v>173.29188537597656</v>
      </c>
      <c r="J183" s="25">
        <v>680.33807373046875</v>
      </c>
    </row>
    <row r="184" spans="2:10" x14ac:dyDescent="0.3">
      <c r="B184" s="98" t="s">
        <v>257</v>
      </c>
      <c r="C184" s="34">
        <v>9059.265625</v>
      </c>
      <c r="D184" s="129"/>
      <c r="E184" s="25">
        <v>206.6224365234375</v>
      </c>
      <c r="F184" s="25">
        <v>2629.843017578125</v>
      </c>
      <c r="G184" s="25">
        <v>1661.037841796875</v>
      </c>
      <c r="H184" s="25">
        <v>2123.311279296875</v>
      </c>
      <c r="I184" s="25">
        <v>215.77885437011719</v>
      </c>
      <c r="J184" s="25">
        <v>36.297069549560547</v>
      </c>
    </row>
    <row r="185" spans="2:10" x14ac:dyDescent="0.3">
      <c r="B185" s="98" t="s">
        <v>258</v>
      </c>
      <c r="C185" s="34">
        <v>10297.9638671875</v>
      </c>
      <c r="D185" s="129"/>
      <c r="E185" s="25">
        <v>192.86497497558594</v>
      </c>
      <c r="F185" s="25">
        <v>2394.183837890625</v>
      </c>
      <c r="G185" s="25">
        <v>1353.1614990234375</v>
      </c>
      <c r="H185" s="25">
        <v>2496.279052734375</v>
      </c>
      <c r="I185" s="25">
        <v>638.08282470703125</v>
      </c>
      <c r="J185" s="25">
        <v>165.23316955566406</v>
      </c>
    </row>
    <row r="186" spans="2:10" x14ac:dyDescent="0.3">
      <c r="B186" s="98" t="s">
        <v>259</v>
      </c>
      <c r="C186" s="34">
        <v>13228.3388671875</v>
      </c>
      <c r="D186" s="129"/>
      <c r="E186" s="25">
        <v>189.64848327636719</v>
      </c>
      <c r="F186" s="25">
        <v>2450.265869140625</v>
      </c>
      <c r="G186" s="25">
        <v>2290.2705078125</v>
      </c>
      <c r="H186" s="25">
        <v>3418.210205078125</v>
      </c>
      <c r="I186" s="25">
        <v>923.24969482421875</v>
      </c>
      <c r="J186" s="25">
        <v>460.60324096679688</v>
      </c>
    </row>
    <row r="187" spans="2:10" ht="42" x14ac:dyDescent="0.3">
      <c r="B187" s="46" t="s">
        <v>214</v>
      </c>
      <c r="C187" s="89" t="s">
        <v>0</v>
      </c>
      <c r="D187" s="89"/>
      <c r="E187" s="65" t="s">
        <v>72</v>
      </c>
      <c r="F187" s="65" t="s">
        <v>73</v>
      </c>
      <c r="G187" s="65" t="s">
        <v>74</v>
      </c>
      <c r="H187" s="65" t="s">
        <v>75</v>
      </c>
      <c r="I187" s="65" t="s">
        <v>76</v>
      </c>
      <c r="J187" s="65" t="s">
        <v>77</v>
      </c>
    </row>
    <row r="188" spans="2:10" x14ac:dyDescent="0.3">
      <c r="B188" s="98" t="s">
        <v>165</v>
      </c>
      <c r="C188" s="36">
        <f>C165/C$163</f>
        <v>0.38495991515854139</v>
      </c>
      <c r="D188" s="130"/>
      <c r="E188" s="27">
        <f t="shared" ref="E188:J188" si="46">E165/E$164</f>
        <v>0.48919852165749506</v>
      </c>
      <c r="F188" s="27">
        <f t="shared" si="46"/>
        <v>0.44110791968890184</v>
      </c>
      <c r="G188" s="27">
        <f t="shared" si="46"/>
        <v>0.43771587557649927</v>
      </c>
      <c r="H188" s="27">
        <f t="shared" si="46"/>
        <v>0.39844745727475023</v>
      </c>
      <c r="I188" s="27">
        <f t="shared" si="46"/>
        <v>0.50099318467457943</v>
      </c>
      <c r="J188" s="27">
        <f t="shared" si="46"/>
        <v>0.1630337174537746</v>
      </c>
    </row>
    <row r="189" spans="2:10" x14ac:dyDescent="0.3">
      <c r="B189" s="98" t="s">
        <v>166</v>
      </c>
      <c r="C189" s="36">
        <f t="shared" ref="C189:C209" si="47">C166/C$163</f>
        <v>0.51291335985272146</v>
      </c>
      <c r="D189" s="130"/>
      <c r="E189" s="27">
        <f t="shared" ref="E189:E209" si="48">E166/E$164</f>
        <v>0.80799248796774503</v>
      </c>
      <c r="F189" s="27">
        <f t="shared" ref="F189:J189" si="49">F166/F$164</f>
        <v>0.46734058933238548</v>
      </c>
      <c r="G189" s="27">
        <f t="shared" si="49"/>
        <v>0.62234813615886975</v>
      </c>
      <c r="H189" s="27">
        <f t="shared" si="49"/>
        <v>0.56238504710909709</v>
      </c>
      <c r="I189" s="27">
        <f t="shared" si="49"/>
        <v>0.43115097095604205</v>
      </c>
      <c r="J189" s="27">
        <f t="shared" si="49"/>
        <v>0.22139046760120701</v>
      </c>
    </row>
    <row r="190" spans="2:10" x14ac:dyDescent="0.3">
      <c r="B190" s="98" t="s">
        <v>252</v>
      </c>
      <c r="C190" s="36">
        <f t="shared" si="47"/>
        <v>0.35457154141037861</v>
      </c>
      <c r="D190" s="130"/>
      <c r="E190" s="27">
        <f t="shared" si="48"/>
        <v>0.51630607811469509</v>
      </c>
      <c r="F190" s="27">
        <f t="shared" ref="F190:J190" si="50">F167/F$164</f>
        <v>0.31586810929305631</v>
      </c>
      <c r="G190" s="27">
        <f t="shared" si="50"/>
        <v>0.53541765064283331</v>
      </c>
      <c r="H190" s="27">
        <f t="shared" si="50"/>
        <v>0.27491608406936435</v>
      </c>
      <c r="I190" s="27">
        <f t="shared" si="50"/>
        <v>0.66464804541627764</v>
      </c>
      <c r="J190" s="27">
        <f t="shared" si="50"/>
        <v>0.45153029972144471</v>
      </c>
    </row>
    <row r="191" spans="2:10" ht="28" x14ac:dyDescent="0.3">
      <c r="B191" s="98" t="s">
        <v>167</v>
      </c>
      <c r="C191" s="36">
        <f t="shared" si="47"/>
        <v>0.34464289131634246</v>
      </c>
      <c r="D191" s="130"/>
      <c r="E191" s="27">
        <f t="shared" si="48"/>
        <v>0.50120802546091103</v>
      </c>
      <c r="F191" s="27">
        <f t="shared" ref="F191:J191" si="51">F168/F$164</f>
        <v>0.3573690525429401</v>
      </c>
      <c r="G191" s="27">
        <f t="shared" si="51"/>
        <v>0.50332384016514187</v>
      </c>
      <c r="H191" s="27">
        <f t="shared" si="51"/>
        <v>0.32183893024903026</v>
      </c>
      <c r="I191" s="27">
        <f t="shared" si="51"/>
        <v>0.66570365032949586</v>
      </c>
      <c r="J191" s="27">
        <f t="shared" si="51"/>
        <v>0.19401936915542034</v>
      </c>
    </row>
    <row r="192" spans="2:10" ht="28" x14ac:dyDescent="0.3">
      <c r="B192" s="98" t="s">
        <v>168</v>
      </c>
      <c r="C192" s="36">
        <f t="shared" si="47"/>
        <v>0.14987868475483046</v>
      </c>
      <c r="D192" s="130"/>
      <c r="E192" s="27">
        <f t="shared" si="48"/>
        <v>0.31485105658385659</v>
      </c>
      <c r="F192" s="27">
        <f t="shared" ref="F192:J192" si="52">F169/F$164</f>
        <v>0.10096668947781913</v>
      </c>
      <c r="G192" s="27">
        <f t="shared" si="52"/>
        <v>0.34632054135073087</v>
      </c>
      <c r="H192" s="27">
        <f t="shared" si="52"/>
        <v>5.7717074477268218E-2</v>
      </c>
      <c r="I192" s="27">
        <f t="shared" si="52"/>
        <v>0.11531419912914356</v>
      </c>
      <c r="J192" s="27">
        <f t="shared" si="52"/>
        <v>4.2645171873522687E-2</v>
      </c>
    </row>
    <row r="193" spans="2:10" ht="28" x14ac:dyDescent="0.3">
      <c r="B193" s="98" t="s">
        <v>169</v>
      </c>
      <c r="C193" s="36">
        <f t="shared" si="47"/>
        <v>0.16104321226639814</v>
      </c>
      <c r="D193" s="130"/>
      <c r="E193" s="27">
        <f t="shared" si="48"/>
        <v>0.39305036321580272</v>
      </c>
      <c r="F193" s="27">
        <f t="shared" ref="F193:J193" si="53">F170/F$164</f>
        <v>0.23297754270841381</v>
      </c>
      <c r="G193" s="27">
        <f t="shared" si="53"/>
        <v>0.20434399521933544</v>
      </c>
      <c r="H193" s="27">
        <f t="shared" si="53"/>
        <v>8.8747536573839589E-2</v>
      </c>
      <c r="I193" s="27">
        <f t="shared" si="53"/>
        <v>0.16342217274454895</v>
      </c>
      <c r="J193" s="27">
        <f t="shared" si="53"/>
        <v>4.5242724340104061E-2</v>
      </c>
    </row>
    <row r="194" spans="2:10" ht="28" x14ac:dyDescent="0.3">
      <c r="B194" s="98" t="s">
        <v>170</v>
      </c>
      <c r="C194" s="36">
        <f t="shared" si="47"/>
        <v>0.33471638472048992</v>
      </c>
      <c r="D194" s="130"/>
      <c r="E194" s="27">
        <f t="shared" si="48"/>
        <v>0.69163333255992576</v>
      </c>
      <c r="F194" s="27">
        <f t="shared" ref="F194:J194" si="54">F171/F$164</f>
        <v>0.41708050949726672</v>
      </c>
      <c r="G194" s="27">
        <f t="shared" si="54"/>
        <v>0.41731324986232349</v>
      </c>
      <c r="H194" s="27">
        <f t="shared" si="54"/>
        <v>0.30029164241460538</v>
      </c>
      <c r="I194" s="27">
        <f t="shared" si="54"/>
        <v>0.24337475761652813</v>
      </c>
      <c r="J194" s="27">
        <f t="shared" si="54"/>
        <v>0.25984330303407527</v>
      </c>
    </row>
    <row r="195" spans="2:10" ht="28" x14ac:dyDescent="0.3">
      <c r="B195" s="98" t="s">
        <v>171</v>
      </c>
      <c r="C195" s="36">
        <f t="shared" si="47"/>
        <v>0.32867255714686194</v>
      </c>
      <c r="D195" s="130"/>
      <c r="E195" s="27">
        <f t="shared" si="48"/>
        <v>0.49793665633884093</v>
      </c>
      <c r="F195" s="27">
        <f t="shared" ref="F195:J195" si="55">F172/F$164</f>
        <v>0.41712979559887559</v>
      </c>
      <c r="G195" s="27">
        <f t="shared" si="55"/>
        <v>0.53337952259065313</v>
      </c>
      <c r="H195" s="27">
        <f t="shared" si="55"/>
        <v>0.19076919763813055</v>
      </c>
      <c r="I195" s="27">
        <f t="shared" si="55"/>
        <v>0.26916146417508408</v>
      </c>
      <c r="J195" s="27">
        <f t="shared" si="55"/>
        <v>0.26349333213017967</v>
      </c>
    </row>
    <row r="196" spans="2:10" x14ac:dyDescent="0.3">
      <c r="B196" s="98" t="s">
        <v>172</v>
      </c>
      <c r="C196" s="36">
        <f t="shared" si="47"/>
        <v>0.2264699441503403</v>
      </c>
      <c r="D196" s="130"/>
      <c r="E196" s="27">
        <f t="shared" si="48"/>
        <v>0.35623643682561257</v>
      </c>
      <c r="F196" s="27">
        <f t="shared" ref="F196:J196" si="56">F173/F$164</f>
        <v>0.18151641247713265</v>
      </c>
      <c r="G196" s="27">
        <f t="shared" si="56"/>
        <v>0.25579102618258737</v>
      </c>
      <c r="H196" s="27">
        <f t="shared" si="56"/>
        <v>0.29682539725883522</v>
      </c>
      <c r="I196" s="27">
        <f t="shared" si="56"/>
        <v>0.22498485157568116</v>
      </c>
      <c r="J196" s="27">
        <f t="shared" si="56"/>
        <v>0.26054210842399139</v>
      </c>
    </row>
    <row r="197" spans="2:10" ht="28" x14ac:dyDescent="0.3">
      <c r="B197" s="98" t="s">
        <v>173</v>
      </c>
      <c r="C197" s="36">
        <f t="shared" si="47"/>
        <v>0.20275037841102583</v>
      </c>
      <c r="D197" s="130"/>
      <c r="E197" s="27">
        <f t="shared" si="48"/>
        <v>0.34946166912349974</v>
      </c>
      <c r="F197" s="27">
        <f t="shared" ref="F197:J197" si="57">F174/F$164</f>
        <v>0.20158485310260096</v>
      </c>
      <c r="G197" s="27">
        <f t="shared" si="57"/>
        <v>0.21361547846534742</v>
      </c>
      <c r="H197" s="27">
        <f t="shared" si="57"/>
        <v>0.22606331911149299</v>
      </c>
      <c r="I197" s="27">
        <f t="shared" si="57"/>
        <v>0.23868753120761468</v>
      </c>
      <c r="J197" s="27">
        <f t="shared" si="57"/>
        <v>0.26335649456660115</v>
      </c>
    </row>
    <row r="198" spans="2:10" x14ac:dyDescent="0.3">
      <c r="B198" s="98" t="s">
        <v>174</v>
      </c>
      <c r="C198" s="36">
        <f t="shared" si="47"/>
        <v>0.30170755095078033</v>
      </c>
      <c r="D198" s="130"/>
      <c r="E198" s="27">
        <f t="shared" si="48"/>
        <v>0.50853508009653936</v>
      </c>
      <c r="F198" s="27">
        <f t="shared" ref="F198:J198" si="58">F175/F$164</f>
        <v>0.31901101693930978</v>
      </c>
      <c r="G198" s="27">
        <f t="shared" si="58"/>
        <v>0.37811441809360458</v>
      </c>
      <c r="H198" s="27">
        <f t="shared" si="58"/>
        <v>0.27300588820116023</v>
      </c>
      <c r="I198" s="27">
        <f t="shared" si="58"/>
        <v>0.22296597693836878</v>
      </c>
      <c r="J198" s="27">
        <f t="shared" si="58"/>
        <v>0.20875844402461813</v>
      </c>
    </row>
    <row r="199" spans="2:10" ht="28" x14ac:dyDescent="0.3">
      <c r="B199" s="98" t="s">
        <v>175</v>
      </c>
      <c r="C199" s="36">
        <f t="shared" si="47"/>
        <v>0.28723485216841765</v>
      </c>
      <c r="D199" s="130"/>
      <c r="E199" s="27">
        <f t="shared" si="48"/>
        <v>0.42528491834108573</v>
      </c>
      <c r="F199" s="27">
        <f t="shared" ref="F199:J199" si="59">F176/F$164</f>
        <v>0.36146627701135248</v>
      </c>
      <c r="G199" s="27">
        <f t="shared" si="59"/>
        <v>0.25314519825137777</v>
      </c>
      <c r="H199" s="27">
        <f t="shared" si="59"/>
        <v>0.2795676605318243</v>
      </c>
      <c r="I199" s="27">
        <f t="shared" si="59"/>
        <v>0.5232686636290389</v>
      </c>
      <c r="J199" s="27">
        <f t="shared" si="59"/>
        <v>6.4250675728937182E-2</v>
      </c>
    </row>
    <row r="200" spans="2:10" ht="42" x14ac:dyDescent="0.3">
      <c r="B200" s="98" t="s">
        <v>253</v>
      </c>
      <c r="C200" s="36">
        <f t="shared" si="47"/>
        <v>0.29006025071160713</v>
      </c>
      <c r="D200" s="130"/>
      <c r="E200" s="27">
        <f t="shared" si="48"/>
        <v>0.60050909488343585</v>
      </c>
      <c r="F200" s="27">
        <f t="shared" ref="F200:J200" si="60">F177/F$164</f>
        <v>0.32089631450477213</v>
      </c>
      <c r="G200" s="27">
        <f t="shared" si="60"/>
        <v>0.32999059335579284</v>
      </c>
      <c r="H200" s="27">
        <f t="shared" si="60"/>
        <v>0.2932929011340879</v>
      </c>
      <c r="I200" s="27">
        <f t="shared" si="60"/>
        <v>0.22055361635511003</v>
      </c>
      <c r="J200" s="27">
        <f t="shared" si="60"/>
        <v>1.2358327469096275E-2</v>
      </c>
    </row>
    <row r="201" spans="2:10" ht="28" x14ac:dyDescent="0.3">
      <c r="B201" s="98" t="s">
        <v>254</v>
      </c>
      <c r="C201" s="36">
        <f t="shared" si="47"/>
        <v>0.44864676286846561</v>
      </c>
      <c r="D201" s="130"/>
      <c r="E201" s="27">
        <f t="shared" si="48"/>
        <v>0.87524436065484146</v>
      </c>
      <c r="F201" s="27">
        <f t="shared" ref="F201:J201" si="61">F178/F$164</f>
        <v>0.4213566944145648</v>
      </c>
      <c r="G201" s="27">
        <f t="shared" si="61"/>
        <v>0.40245036469661594</v>
      </c>
      <c r="H201" s="27">
        <f t="shared" si="61"/>
        <v>0.51023711895402701</v>
      </c>
      <c r="I201" s="27">
        <f t="shared" si="61"/>
        <v>0.54527617367347414</v>
      </c>
      <c r="J201" s="27">
        <f t="shared" si="61"/>
        <v>0.44699625846170482</v>
      </c>
    </row>
    <row r="202" spans="2:10" ht="28" x14ac:dyDescent="0.3">
      <c r="B202" s="98" t="s">
        <v>255</v>
      </c>
      <c r="C202" s="36">
        <f t="shared" si="47"/>
        <v>0.52997239014648978</v>
      </c>
      <c r="D202" s="130"/>
      <c r="E202" s="27">
        <f t="shared" si="48"/>
        <v>0.88579179475532666</v>
      </c>
      <c r="F202" s="27">
        <f t="shared" ref="F202:J202" si="62">F179/F$164</f>
        <v>0.58104544413977854</v>
      </c>
      <c r="G202" s="27">
        <f t="shared" si="62"/>
        <v>0.49731320415348335</v>
      </c>
      <c r="H202" s="27">
        <f t="shared" si="62"/>
        <v>0.52231706366806896</v>
      </c>
      <c r="I202" s="27">
        <f t="shared" si="62"/>
        <v>0.60367608172841059</v>
      </c>
      <c r="J202" s="27">
        <f t="shared" si="62"/>
        <v>0.46121113010869713</v>
      </c>
    </row>
    <row r="203" spans="2:10" x14ac:dyDescent="0.3">
      <c r="B203" s="98" t="s">
        <v>256</v>
      </c>
      <c r="C203" s="36">
        <f t="shared" si="47"/>
        <v>0.22776238982462207</v>
      </c>
      <c r="D203" s="130"/>
      <c r="E203" s="27">
        <f t="shared" si="48"/>
        <v>0.17213810898659396</v>
      </c>
      <c r="F203" s="27">
        <f t="shared" ref="F203:J203" si="63">F180/F$164</f>
        <v>0.25478757080983394</v>
      </c>
      <c r="G203" s="27">
        <f t="shared" si="63"/>
        <v>0.26565258013057402</v>
      </c>
      <c r="H203" s="27">
        <f t="shared" si="63"/>
        <v>0.20275442389940065</v>
      </c>
      <c r="I203" s="27">
        <f t="shared" si="63"/>
        <v>5.5518655245221919E-2</v>
      </c>
      <c r="J203" s="27">
        <f t="shared" si="63"/>
        <v>4.9374755666947934E-2</v>
      </c>
    </row>
    <row r="204" spans="2:10" x14ac:dyDescent="0.3">
      <c r="B204" s="98" t="s">
        <v>176</v>
      </c>
      <c r="C204" s="36">
        <f t="shared" si="47"/>
        <v>0.33254267660941733</v>
      </c>
      <c r="D204" s="130"/>
      <c r="E204" s="27">
        <f t="shared" si="48"/>
        <v>0.22605137525264704</v>
      </c>
      <c r="F204" s="27">
        <f t="shared" ref="F204:J204" si="64">F181/F$164</f>
        <v>0.45538444782718646</v>
      </c>
      <c r="G204" s="27">
        <f t="shared" si="64"/>
        <v>0.29509648381848952</v>
      </c>
      <c r="H204" s="27">
        <f t="shared" si="64"/>
        <v>0.35248282590697411</v>
      </c>
      <c r="I204" s="27">
        <f t="shared" si="64"/>
        <v>0.19350660443387896</v>
      </c>
      <c r="J204" s="27">
        <f t="shared" si="64"/>
        <v>0.40245233569691041</v>
      </c>
    </row>
    <row r="205" spans="2:10" x14ac:dyDescent="0.3">
      <c r="B205" s="98" t="s">
        <v>177</v>
      </c>
      <c r="C205" s="36">
        <f t="shared" si="47"/>
        <v>0.4009672246716881</v>
      </c>
      <c r="D205" s="130"/>
      <c r="E205" s="27">
        <f t="shared" si="48"/>
        <v>0.24288625836996192</v>
      </c>
      <c r="F205" s="27">
        <f t="shared" ref="F205:J205" si="65">F182/F$164</f>
        <v>0.5401175986186717</v>
      </c>
      <c r="G205" s="27">
        <f t="shared" si="65"/>
        <v>0.26555486269068895</v>
      </c>
      <c r="H205" s="27">
        <f t="shared" si="65"/>
        <v>0.43638837941749825</v>
      </c>
      <c r="I205" s="27">
        <f t="shared" si="65"/>
        <v>0.1534575147260632</v>
      </c>
      <c r="J205" s="27">
        <f t="shared" si="65"/>
        <v>0.31732219016351471</v>
      </c>
    </row>
    <row r="206" spans="2:10" ht="28" x14ac:dyDescent="0.3">
      <c r="B206" s="98" t="s">
        <v>178</v>
      </c>
      <c r="C206" s="36">
        <f t="shared" si="47"/>
        <v>0.51808163540268826</v>
      </c>
      <c r="D206" s="130"/>
      <c r="E206" s="27">
        <f t="shared" si="48"/>
        <v>0.61260500835111897</v>
      </c>
      <c r="F206" s="27">
        <f t="shared" ref="F206:J206" si="66">F183/F$164</f>
        <v>0.67234107156124168</v>
      </c>
      <c r="G206" s="27">
        <f t="shared" si="66"/>
        <v>0.41702122360791649</v>
      </c>
      <c r="H206" s="27">
        <f t="shared" si="66"/>
        <v>0.58648758598588657</v>
      </c>
      <c r="I206" s="27">
        <f t="shared" si="66"/>
        <v>0.13468244784879527</v>
      </c>
      <c r="J206" s="27">
        <f t="shared" si="66"/>
        <v>0.68032188206967548</v>
      </c>
    </row>
    <row r="207" spans="2:10" x14ac:dyDescent="0.3">
      <c r="B207" s="98" t="s">
        <v>257</v>
      </c>
      <c r="C207" s="36">
        <f t="shared" si="47"/>
        <v>0.31069631058348973</v>
      </c>
      <c r="D207" s="130"/>
      <c r="E207" s="27">
        <f t="shared" si="48"/>
        <v>0.51297292286267338</v>
      </c>
      <c r="F207" s="27">
        <f t="shared" ref="F207:J207" si="67">F184/F$164</f>
        <v>0.40807213904386513</v>
      </c>
      <c r="G207" s="27">
        <f t="shared" si="67"/>
        <v>0.34050266268591872</v>
      </c>
      <c r="H207" s="27">
        <f t="shared" si="67"/>
        <v>0.30119716467589464</v>
      </c>
      <c r="I207" s="27">
        <f t="shared" si="67"/>
        <v>0.16770331881105441</v>
      </c>
      <c r="J207" s="27">
        <f t="shared" si="67"/>
        <v>3.6296205699864886E-2</v>
      </c>
    </row>
    <row r="208" spans="2:10" x14ac:dyDescent="0.3">
      <c r="B208" s="98" t="s">
        <v>258</v>
      </c>
      <c r="C208" s="36">
        <f t="shared" si="47"/>
        <v>0.35317866949698168</v>
      </c>
      <c r="D208" s="130"/>
      <c r="E208" s="27">
        <f t="shared" si="48"/>
        <v>0.47881784570786623</v>
      </c>
      <c r="F208" s="27">
        <f t="shared" ref="F208:J208" si="68">F185/F$164</f>
        <v>0.37150495807617306</v>
      </c>
      <c r="G208" s="27">
        <f t="shared" si="68"/>
        <v>0.27738988352192789</v>
      </c>
      <c r="H208" s="27">
        <f t="shared" si="68"/>
        <v>0.35410360235659888</v>
      </c>
      <c r="I208" s="27">
        <f t="shared" si="68"/>
        <v>0.49591795123795424</v>
      </c>
      <c r="J208" s="27">
        <f t="shared" si="68"/>
        <v>0.16522923709982107</v>
      </c>
    </row>
    <row r="209" spans="2:10" x14ac:dyDescent="0.3">
      <c r="B209" s="98" t="s">
        <v>259</v>
      </c>
      <c r="C209" s="36">
        <f t="shared" si="47"/>
        <v>0.45367872533082237</v>
      </c>
      <c r="D209" s="130"/>
      <c r="E209" s="27">
        <f t="shared" si="48"/>
        <v>0.47083239564700313</v>
      </c>
      <c r="F209" s="27">
        <f t="shared" ref="F209:J209" si="69">F186/F$164</f>
        <v>0.3802071940275753</v>
      </c>
      <c r="G209" s="27">
        <f t="shared" si="69"/>
        <v>0.46949153508602182</v>
      </c>
      <c r="H209" s="27">
        <f t="shared" si="69"/>
        <v>0.48488190689434491</v>
      </c>
      <c r="I209" s="27">
        <f t="shared" si="69"/>
        <v>0.71754963369921876</v>
      </c>
      <c r="J209" s="27">
        <f t="shared" si="69"/>
        <v>0.46059227887055976</v>
      </c>
    </row>
    <row r="210" spans="2:10" x14ac:dyDescent="0.3">
      <c r="C210" s="68"/>
      <c r="D210" s="56"/>
      <c r="E210" s="56"/>
      <c r="F210" s="56"/>
      <c r="G210" s="56"/>
      <c r="H210" s="56"/>
      <c r="I210" s="56"/>
    </row>
    <row r="211" spans="2:10" x14ac:dyDescent="0.3">
      <c r="B211" s="15" t="s">
        <v>247</v>
      </c>
      <c r="C211" s="68"/>
      <c r="D211" s="56"/>
      <c r="E211" s="56"/>
      <c r="F211" s="56"/>
      <c r="G211" s="56"/>
      <c r="H211" s="56"/>
      <c r="I211" s="56"/>
    </row>
    <row r="212" spans="2:10" ht="42" x14ac:dyDescent="0.3">
      <c r="B212" s="46" t="s">
        <v>200</v>
      </c>
      <c r="C212" s="89" t="s">
        <v>0</v>
      </c>
      <c r="D212" s="89"/>
      <c r="E212" s="65" t="s">
        <v>72</v>
      </c>
      <c r="F212" s="65" t="s">
        <v>73</v>
      </c>
      <c r="G212" s="65" t="s">
        <v>74</v>
      </c>
      <c r="H212" s="65" t="s">
        <v>75</v>
      </c>
      <c r="I212" s="65" t="s">
        <v>76</v>
      </c>
      <c r="J212" s="65" t="s">
        <v>77</v>
      </c>
    </row>
    <row r="213" spans="2:10" x14ac:dyDescent="0.3">
      <c r="B213" s="53" t="s">
        <v>248</v>
      </c>
      <c r="C213" s="34">
        <v>29157.944</v>
      </c>
      <c r="D213" s="129"/>
      <c r="E213" s="131"/>
      <c r="F213" s="131"/>
      <c r="G213" s="131"/>
      <c r="H213" s="131"/>
      <c r="I213" s="131"/>
      <c r="J213" s="131"/>
    </row>
    <row r="214" spans="2:10" x14ac:dyDescent="0.3">
      <c r="B214" s="53" t="s">
        <v>78</v>
      </c>
      <c r="C214" s="132"/>
      <c r="D214" s="34">
        <v>21061.806823000014</v>
      </c>
      <c r="E214" s="86">
        <v>402.79404099999999</v>
      </c>
      <c r="F214" s="86">
        <v>6444.5541999999996</v>
      </c>
      <c r="G214" s="86">
        <v>4878.1934000000001</v>
      </c>
      <c r="H214" s="86">
        <v>7049.5726000000004</v>
      </c>
      <c r="I214" s="86">
        <v>1286.6701499999999</v>
      </c>
      <c r="J214" s="86">
        <v>1000.0238000000001</v>
      </c>
    </row>
    <row r="215" spans="2:10" ht="28" x14ac:dyDescent="0.3">
      <c r="B215" s="70" t="s">
        <v>179</v>
      </c>
      <c r="C215" s="34">
        <v>7961.65283203125</v>
      </c>
      <c r="D215" s="129"/>
      <c r="E215" s="25">
        <v>44.356773376464844</v>
      </c>
      <c r="F215" s="25">
        <v>1292.8564453125</v>
      </c>
      <c r="G215" s="25">
        <v>1199.4998779296875</v>
      </c>
      <c r="H215" s="25">
        <v>2980.0029296875</v>
      </c>
      <c r="I215" s="25">
        <v>482.09356689453125</v>
      </c>
      <c r="J215" s="25">
        <v>14.337373733520508</v>
      </c>
    </row>
    <row r="216" spans="2:10" x14ac:dyDescent="0.3">
      <c r="B216" s="70" t="s">
        <v>180</v>
      </c>
      <c r="C216" s="34">
        <v>10342.2783203125</v>
      </c>
      <c r="D216" s="129"/>
      <c r="E216" s="25">
        <v>176.40293884277344</v>
      </c>
      <c r="F216" s="25">
        <v>2236.986572265625</v>
      </c>
      <c r="G216" s="25">
        <v>1780.188720703125</v>
      </c>
      <c r="H216" s="25">
        <v>3223.4345703125</v>
      </c>
      <c r="I216" s="25">
        <v>479.49594116210938</v>
      </c>
      <c r="J216" s="25">
        <v>250.40306091308594</v>
      </c>
    </row>
    <row r="217" spans="2:10" ht="28" x14ac:dyDescent="0.3">
      <c r="B217" s="70" t="s">
        <v>181</v>
      </c>
      <c r="C217" s="34">
        <v>5437.79296875</v>
      </c>
      <c r="D217" s="129"/>
      <c r="E217" s="25">
        <v>92.135322570800781</v>
      </c>
      <c r="F217" s="25">
        <v>890.95135498046875</v>
      </c>
      <c r="G217" s="25">
        <v>508.52011108398438</v>
      </c>
      <c r="H217" s="25">
        <v>1925.947021484375</v>
      </c>
      <c r="I217" s="25">
        <v>271.10296630859375</v>
      </c>
      <c r="J217" s="25">
        <v>8.4916744232177734</v>
      </c>
    </row>
    <row r="218" spans="2:10" ht="28" x14ac:dyDescent="0.3">
      <c r="B218" s="70" t="s">
        <v>182</v>
      </c>
      <c r="C218" s="34">
        <v>6516.49658203125</v>
      </c>
      <c r="D218" s="129"/>
      <c r="E218" s="25">
        <v>146.5203857421875</v>
      </c>
      <c r="F218" s="25">
        <v>1477.3394775390625</v>
      </c>
      <c r="G218" s="25">
        <v>746.753662109375</v>
      </c>
      <c r="H218" s="25">
        <v>2240.865966796875</v>
      </c>
      <c r="I218" s="25">
        <v>240.60166931152344</v>
      </c>
      <c r="J218" s="25">
        <v>8.7084970474243164</v>
      </c>
    </row>
    <row r="219" spans="2:10" x14ac:dyDescent="0.3">
      <c r="B219" s="70" t="s">
        <v>183</v>
      </c>
      <c r="C219" s="34">
        <v>3667.70654296875</v>
      </c>
      <c r="D219" s="129"/>
      <c r="E219" s="25">
        <v>42.241165161132813</v>
      </c>
      <c r="F219" s="25">
        <v>1353.000732421875</v>
      </c>
      <c r="G219" s="25">
        <v>569.08978271484375</v>
      </c>
      <c r="H219" s="25">
        <v>403.2763671875</v>
      </c>
      <c r="I219" s="25">
        <v>18.862455368041992</v>
      </c>
      <c r="J219" s="25">
        <v>6.2477397918701172</v>
      </c>
    </row>
    <row r="220" spans="2:10" x14ac:dyDescent="0.3">
      <c r="B220" s="70" t="s">
        <v>184</v>
      </c>
      <c r="C220" s="34">
        <v>3939.275634765625</v>
      </c>
      <c r="D220" s="129"/>
      <c r="E220" s="25">
        <v>67.9915771484375</v>
      </c>
      <c r="F220" s="25">
        <v>782.97247314453125</v>
      </c>
      <c r="G220" s="25">
        <v>830.15020751953125</v>
      </c>
      <c r="H220" s="25">
        <v>747.79510498046875</v>
      </c>
      <c r="I220" s="25">
        <v>22.295757293701172</v>
      </c>
      <c r="J220" s="25">
        <v>2.8144381046295166</v>
      </c>
    </row>
    <row r="221" spans="2:10" x14ac:dyDescent="0.3">
      <c r="B221" s="70" t="s">
        <v>185</v>
      </c>
      <c r="C221" s="34">
        <v>4119.65234375</v>
      </c>
      <c r="D221" s="129"/>
      <c r="E221" s="25">
        <v>68.827262878417969</v>
      </c>
      <c r="F221" s="25">
        <v>1127.8046875</v>
      </c>
      <c r="G221" s="25">
        <v>673.1568603515625</v>
      </c>
      <c r="H221" s="25">
        <v>608.8997802734375</v>
      </c>
      <c r="I221" s="25">
        <v>18.862455368041992</v>
      </c>
      <c r="J221" s="25">
        <v>5.6288762092590332</v>
      </c>
    </row>
    <row r="222" spans="2:10" x14ac:dyDescent="0.3">
      <c r="B222" s="70" t="s">
        <v>186</v>
      </c>
      <c r="C222" s="34">
        <v>2745.048828125</v>
      </c>
      <c r="D222" s="129"/>
      <c r="E222" s="25">
        <v>9.6810407638549805</v>
      </c>
      <c r="F222" s="25">
        <v>669.07073974609375</v>
      </c>
      <c r="G222" s="25">
        <v>916.60186767578125</v>
      </c>
      <c r="H222" s="25">
        <v>349.31558227539063</v>
      </c>
      <c r="I222" s="25">
        <v>48.744998931884766</v>
      </c>
      <c r="J222" s="25">
        <v>9.6810407638549805</v>
      </c>
    </row>
    <row r="223" spans="2:10" x14ac:dyDescent="0.3">
      <c r="B223" s="70" t="s">
        <v>187</v>
      </c>
      <c r="C223" s="34">
        <v>4100.72705078125</v>
      </c>
      <c r="D223" s="129"/>
      <c r="E223" s="25">
        <v>6.866602897644043</v>
      </c>
      <c r="F223" s="25">
        <v>1263.8173828125</v>
      </c>
      <c r="G223" s="25">
        <v>1059.5413818359375</v>
      </c>
      <c r="H223" s="25">
        <v>798.48541259765625</v>
      </c>
      <c r="I223" s="25">
        <v>249.68807983398438</v>
      </c>
      <c r="J223" s="25">
        <v>9.6810407638549805</v>
      </c>
    </row>
    <row r="224" spans="2:10" ht="28" x14ac:dyDescent="0.3">
      <c r="B224" s="70" t="s">
        <v>188</v>
      </c>
      <c r="C224" s="34">
        <v>3162.605224609375</v>
      </c>
      <c r="D224" s="129"/>
      <c r="E224" s="25">
        <v>9.0621776580810547</v>
      </c>
      <c r="F224" s="25">
        <v>905.0233154296875</v>
      </c>
      <c r="G224" s="25">
        <v>567.64556884765625</v>
      </c>
      <c r="H224" s="25">
        <v>679.13812255859375</v>
      </c>
      <c r="I224" s="25">
        <v>18.026767730712891</v>
      </c>
      <c r="J224" s="25"/>
    </row>
    <row r="225" spans="2:10" ht="28" x14ac:dyDescent="0.3">
      <c r="B225" s="70" t="s">
        <v>189</v>
      </c>
      <c r="C225" s="34">
        <v>7150.99951171875</v>
      </c>
      <c r="D225" s="129"/>
      <c r="E225" s="25">
        <v>48.00689697265625</v>
      </c>
      <c r="F225" s="25">
        <v>1165.5162353515625</v>
      </c>
      <c r="G225" s="25">
        <v>1371.595703125</v>
      </c>
      <c r="H225" s="25">
        <v>2953.20166015625</v>
      </c>
      <c r="I225" s="25">
        <v>198.78636169433594</v>
      </c>
      <c r="J225" s="25">
        <v>16.410785675048828</v>
      </c>
    </row>
    <row r="226" spans="2:10" ht="28" x14ac:dyDescent="0.3">
      <c r="B226" s="70" t="s">
        <v>190</v>
      </c>
      <c r="C226" s="34">
        <v>5658.09814453125</v>
      </c>
      <c r="D226" s="129"/>
      <c r="E226" s="25">
        <v>63.088466644287109</v>
      </c>
      <c r="F226" s="25">
        <v>601.3798828125</v>
      </c>
      <c r="G226" s="25">
        <v>251.11093139648438</v>
      </c>
      <c r="H226" s="25">
        <v>2523.403564453125</v>
      </c>
      <c r="I226" s="25">
        <v>276.26409912109375</v>
      </c>
      <c r="J226" s="25">
        <v>242.57861328125</v>
      </c>
    </row>
    <row r="227" spans="2:10" x14ac:dyDescent="0.3">
      <c r="B227" s="70" t="s">
        <v>191</v>
      </c>
      <c r="C227" s="34">
        <v>6706.49853515625</v>
      </c>
      <c r="D227" s="129"/>
      <c r="E227" s="25">
        <v>19.980945587158203</v>
      </c>
      <c r="F227" s="25">
        <v>869.81915283203125</v>
      </c>
      <c r="G227" s="25">
        <v>1421.9981689453125</v>
      </c>
      <c r="H227" s="25">
        <v>1731.6099853515625</v>
      </c>
      <c r="I227" s="25">
        <v>40.586185455322266</v>
      </c>
      <c r="J227" s="25">
        <v>484.81735229492188</v>
      </c>
    </row>
    <row r="228" spans="2:10" x14ac:dyDescent="0.3">
      <c r="B228" s="70" t="s">
        <v>192</v>
      </c>
      <c r="C228" s="34">
        <v>7651.11279296875</v>
      </c>
      <c r="D228" s="129"/>
      <c r="E228" s="25">
        <v>5.6288762092590332</v>
      </c>
      <c r="F228" s="25">
        <v>1126.5904541015625</v>
      </c>
      <c r="G228" s="25">
        <v>733.66900634765625</v>
      </c>
      <c r="H228" s="25">
        <v>3606.08203125</v>
      </c>
      <c r="I228" s="25">
        <v>120.95178985595703</v>
      </c>
      <c r="J228" s="25">
        <v>285.98052978515625</v>
      </c>
    </row>
    <row r="229" spans="2:10" x14ac:dyDescent="0.3">
      <c r="B229" s="70" t="s">
        <v>193</v>
      </c>
      <c r="C229" s="34">
        <v>2740.128173828125</v>
      </c>
      <c r="D229" s="129"/>
      <c r="E229" s="25">
        <v>59.036300659179688</v>
      </c>
      <c r="F229" s="25">
        <v>99.40618896484375</v>
      </c>
      <c r="G229" s="25">
        <v>355.56430053710938</v>
      </c>
      <c r="H229" s="25">
        <v>1089.44921875</v>
      </c>
      <c r="I229" s="25">
        <v>125.81765747070313</v>
      </c>
      <c r="J229" s="25">
        <v>3.4333014488220215</v>
      </c>
    </row>
    <row r="230" spans="2:10" x14ac:dyDescent="0.3">
      <c r="B230" s="70" t="s">
        <v>194</v>
      </c>
      <c r="C230" s="34">
        <v>4370.4794921875</v>
      </c>
      <c r="D230" s="129"/>
      <c r="E230" s="25">
        <v>39.563583374023438</v>
      </c>
      <c r="F230" s="25">
        <v>997.01531982421875</v>
      </c>
      <c r="G230" s="25">
        <v>667.82421875</v>
      </c>
      <c r="H230" s="25">
        <v>1559.653564453125</v>
      </c>
      <c r="I230" s="25">
        <v>9.3273601531982422</v>
      </c>
      <c r="J230" s="25">
        <v>45.942630767822266</v>
      </c>
    </row>
    <row r="231" spans="2:10" ht="28" x14ac:dyDescent="0.3">
      <c r="B231" s="70" t="s">
        <v>195</v>
      </c>
      <c r="C231" s="34">
        <v>3228.785400390625</v>
      </c>
      <c r="D231" s="129"/>
      <c r="E231" s="25">
        <v>35.913459777832031</v>
      </c>
      <c r="F231" s="25">
        <v>275.22479248046875</v>
      </c>
      <c r="G231" s="25">
        <v>768.51800537109375</v>
      </c>
      <c r="H231" s="25">
        <v>1135.9134521484375</v>
      </c>
      <c r="I231" s="25">
        <v>2.5976152420043945</v>
      </c>
      <c r="J231" s="25">
        <v>37.017311096191406</v>
      </c>
    </row>
    <row r="232" spans="2:10" ht="28" x14ac:dyDescent="0.3">
      <c r="B232" s="70" t="s">
        <v>196</v>
      </c>
      <c r="C232" s="34">
        <v>6602.55322265625</v>
      </c>
      <c r="D232" s="129"/>
      <c r="E232" s="25">
        <v>74.772567749023438</v>
      </c>
      <c r="F232" s="25">
        <v>1921.791748046875</v>
      </c>
      <c r="G232" s="25">
        <v>1035.456787109375</v>
      </c>
      <c r="H232" s="25">
        <v>2249.6865234375</v>
      </c>
      <c r="I232" s="25">
        <v>137.35697937011719</v>
      </c>
      <c r="J232" s="25">
        <v>332.01736450195313</v>
      </c>
    </row>
    <row r="233" spans="2:10" x14ac:dyDescent="0.3">
      <c r="B233" s="70" t="s">
        <v>197</v>
      </c>
      <c r="C233" s="34">
        <v>2640.666748046875</v>
      </c>
      <c r="D233" s="129"/>
      <c r="E233" s="25">
        <v>5.412053108215332</v>
      </c>
      <c r="F233" s="25">
        <v>835.99322509765625</v>
      </c>
      <c r="G233" s="25">
        <v>216.234130859375</v>
      </c>
      <c r="H233" s="25">
        <v>638.24542236328125</v>
      </c>
      <c r="I233" s="25">
        <v>26.132793426513672</v>
      </c>
      <c r="J233" s="25">
        <v>52.809234619140625</v>
      </c>
    </row>
    <row r="234" spans="2:10" ht="28" x14ac:dyDescent="0.3">
      <c r="B234" s="70" t="s">
        <v>198</v>
      </c>
      <c r="C234" s="34">
        <v>3657.17822265625</v>
      </c>
      <c r="D234" s="129"/>
      <c r="E234" s="25">
        <v>2.8144381046295166</v>
      </c>
      <c r="F234" s="25">
        <v>1122.6934814453125</v>
      </c>
      <c r="G234" s="25">
        <v>347.0882568359375</v>
      </c>
      <c r="H234" s="25">
        <v>927.52984619140625</v>
      </c>
      <c r="I234" s="25">
        <v>34.555267333984375</v>
      </c>
      <c r="J234" s="25"/>
    </row>
    <row r="235" spans="2:10" ht="42" x14ac:dyDescent="0.3">
      <c r="B235" s="46" t="s">
        <v>214</v>
      </c>
      <c r="C235" s="89" t="s">
        <v>0</v>
      </c>
      <c r="D235" s="89"/>
      <c r="E235" s="65" t="s">
        <v>72</v>
      </c>
      <c r="F235" s="65" t="s">
        <v>73</v>
      </c>
      <c r="G235" s="65" t="s">
        <v>74</v>
      </c>
      <c r="H235" s="65" t="s">
        <v>75</v>
      </c>
      <c r="I235" s="65" t="s">
        <v>76</v>
      </c>
      <c r="J235" s="65" t="s">
        <v>77</v>
      </c>
    </row>
    <row r="236" spans="2:10" ht="28" x14ac:dyDescent="0.3">
      <c r="B236" s="70" t="s">
        <v>179</v>
      </c>
      <c r="C236" s="36">
        <f>C215/C$213</f>
        <v>0.27305261413600529</v>
      </c>
      <c r="D236" s="130"/>
      <c r="E236" s="27">
        <f>E215/E$214</f>
        <v>0.11012271498938299</v>
      </c>
      <c r="F236" s="27">
        <f t="shared" ref="F236:J236" si="70">F215/F$214</f>
        <v>0.20061223867315758</v>
      </c>
      <c r="G236" s="27">
        <f t="shared" si="70"/>
        <v>0.24589018506926918</v>
      </c>
      <c r="H236" s="27">
        <f t="shared" si="70"/>
        <v>0.42272107811011123</v>
      </c>
      <c r="I236" s="27">
        <f>I215/I$214</f>
        <v>0.37468310498578933</v>
      </c>
      <c r="J236" s="27">
        <f t="shared" si="70"/>
        <v>1.4337032512146719E-2</v>
      </c>
    </row>
    <row r="237" spans="2:10" x14ac:dyDescent="0.3">
      <c r="B237" s="70" t="s">
        <v>180</v>
      </c>
      <c r="C237" s="36">
        <f t="shared" ref="C237:C255" si="71">C216/C$213</f>
        <v>0.35469847669343557</v>
      </c>
      <c r="D237" s="130"/>
      <c r="E237" s="27">
        <f t="shared" ref="E237:E255" si="72">E216/E$214</f>
        <v>0.43794823380411785</v>
      </c>
      <c r="F237" s="27">
        <f t="shared" ref="F237:J237" si="73">F216/F$214</f>
        <v>0.34711269435295078</v>
      </c>
      <c r="G237" s="27">
        <f t="shared" si="73"/>
        <v>0.36492786872761646</v>
      </c>
      <c r="H237" s="27">
        <f t="shared" si="73"/>
        <v>0.457252482272826</v>
      </c>
      <c r="I237" s="27">
        <f t="shared" si="73"/>
        <v>0.37266423034847695</v>
      </c>
      <c r="J237" s="27">
        <f t="shared" si="73"/>
        <v>0.25039710146207111</v>
      </c>
    </row>
    <row r="238" spans="2:10" ht="28" x14ac:dyDescent="0.3">
      <c r="B238" s="70" t="s">
        <v>181</v>
      </c>
      <c r="C238" s="36">
        <f t="shared" si="71"/>
        <v>0.18649438961642836</v>
      </c>
      <c r="D238" s="130"/>
      <c r="E238" s="27">
        <f t="shared" si="72"/>
        <v>0.22874053037641831</v>
      </c>
      <c r="F238" s="27">
        <f t="shared" ref="F238:J238" si="74">F217/F$214</f>
        <v>0.13824871780587536</v>
      </c>
      <c r="G238" s="27">
        <f t="shared" si="74"/>
        <v>0.10424353226421576</v>
      </c>
      <c r="H238" s="27">
        <f t="shared" si="74"/>
        <v>0.27320053721900456</v>
      </c>
      <c r="I238" s="27">
        <f t="shared" si="74"/>
        <v>0.21070121686478369</v>
      </c>
      <c r="J238" s="27">
        <f t="shared" si="74"/>
        <v>8.4914723261764104E-3</v>
      </c>
    </row>
    <row r="239" spans="2:10" ht="28" x14ac:dyDescent="0.3">
      <c r="B239" s="70" t="s">
        <v>182</v>
      </c>
      <c r="C239" s="36">
        <f t="shared" si="71"/>
        <v>0.22348957738691214</v>
      </c>
      <c r="D239" s="130"/>
      <c r="E239" s="27">
        <f t="shared" si="72"/>
        <v>0.36376006302979913</v>
      </c>
      <c r="F239" s="27">
        <f t="shared" ref="F239:J239" si="75">F218/F$214</f>
        <v>0.2292384285539972</v>
      </c>
      <c r="G239" s="27">
        <f t="shared" si="75"/>
        <v>0.15307996237077748</v>
      </c>
      <c r="H239" s="27">
        <f t="shared" si="75"/>
        <v>0.31787259936820494</v>
      </c>
      <c r="I239" s="27">
        <f t="shared" si="75"/>
        <v>0.18699560980063418</v>
      </c>
      <c r="J239" s="27">
        <f t="shared" si="75"/>
        <v>8.7082897901273101E-3</v>
      </c>
    </row>
    <row r="240" spans="2:10" x14ac:dyDescent="0.3">
      <c r="B240" s="70" t="s">
        <v>183</v>
      </c>
      <c r="C240" s="36">
        <f t="shared" si="71"/>
        <v>0.12578755700226155</v>
      </c>
      <c r="D240" s="130"/>
      <c r="E240" s="27">
        <f t="shared" si="72"/>
        <v>0.10487038253163436</v>
      </c>
      <c r="F240" s="27">
        <f t="shared" ref="F240:J240" si="76">F219/F$214</f>
        <v>0.2099448139363736</v>
      </c>
      <c r="G240" s="27">
        <f t="shared" si="76"/>
        <v>0.11665994683909903</v>
      </c>
      <c r="H240" s="27">
        <f t="shared" si="76"/>
        <v>5.720578963716183E-2</v>
      </c>
      <c r="I240" s="27">
        <f t="shared" si="76"/>
        <v>1.4659899717143507E-2</v>
      </c>
      <c r="J240" s="27">
        <f t="shared" si="76"/>
        <v>6.2475910992019559E-3</v>
      </c>
    </row>
    <row r="241" spans="2:10" x14ac:dyDescent="0.3">
      <c r="B241" s="70" t="s">
        <v>184</v>
      </c>
      <c r="C241" s="36">
        <f t="shared" si="71"/>
        <v>0.13510128268185251</v>
      </c>
      <c r="D241" s="130"/>
      <c r="E241" s="27">
        <f t="shared" si="72"/>
        <v>0.16879985855708698</v>
      </c>
      <c r="F241" s="27">
        <f t="shared" ref="F241:J241" si="77">F220/F$214</f>
        <v>0.12149365942868962</v>
      </c>
      <c r="G241" s="27">
        <f t="shared" si="77"/>
        <v>0.17017574734112248</v>
      </c>
      <c r="H241" s="27">
        <f t="shared" si="77"/>
        <v>0.10607665846018363</v>
      </c>
      <c r="I241" s="27">
        <f t="shared" si="77"/>
        <v>1.7328261865483686E-2</v>
      </c>
      <c r="J241" s="27">
        <f t="shared" si="77"/>
        <v>2.8143711225967986E-3</v>
      </c>
    </row>
    <row r="242" spans="2:10" x14ac:dyDescent="0.3">
      <c r="B242" s="70" t="s">
        <v>185</v>
      </c>
      <c r="C242" s="36">
        <f t="shared" si="71"/>
        <v>0.14128747705085104</v>
      </c>
      <c r="D242" s="130"/>
      <c r="E242" s="27">
        <f t="shared" si="72"/>
        <v>0.17087458073496667</v>
      </c>
      <c r="F242" s="27">
        <f t="shared" ref="F242:J242" si="78">F221/F$214</f>
        <v>0.17500119519516183</v>
      </c>
      <c r="G242" s="27">
        <f t="shared" si="78"/>
        <v>0.13799306529166361</v>
      </c>
      <c r="H242" s="27">
        <f t="shared" si="78"/>
        <v>8.6373999506500224E-2</v>
      </c>
      <c r="I242" s="27">
        <f t="shared" si="78"/>
        <v>1.4659899717143507E-2</v>
      </c>
      <c r="J242" s="27">
        <f t="shared" si="78"/>
        <v>5.6287422451935971E-3</v>
      </c>
    </row>
    <row r="243" spans="2:10" x14ac:dyDescent="0.3">
      <c r="B243" s="70" t="s">
        <v>186</v>
      </c>
      <c r="C243" s="36">
        <f t="shared" si="71"/>
        <v>9.4144114829392639E-2</v>
      </c>
      <c r="D243" s="130"/>
      <c r="E243" s="27">
        <f t="shared" si="72"/>
        <v>2.4034716948195818E-2</v>
      </c>
      <c r="F243" s="27">
        <f t="shared" ref="F243:J243" si="79">F222/F$214</f>
        <v>0.10381955353034253</v>
      </c>
      <c r="G243" s="27">
        <f t="shared" si="79"/>
        <v>0.18789781226709487</v>
      </c>
      <c r="H243" s="27">
        <f t="shared" si="79"/>
        <v>4.9551313547063915E-2</v>
      </c>
      <c r="I243" s="27">
        <f t="shared" si="79"/>
        <v>3.7884611632503305E-2</v>
      </c>
      <c r="J243" s="27">
        <f t="shared" si="79"/>
        <v>9.6808103605683978E-3</v>
      </c>
    </row>
    <row r="244" spans="2:10" x14ac:dyDescent="0.3">
      <c r="B244" s="70" t="s">
        <v>187</v>
      </c>
      <c r="C244" s="36">
        <f t="shared" si="71"/>
        <v>0.14063841575322492</v>
      </c>
      <c r="D244" s="130"/>
      <c r="E244" s="27">
        <f t="shared" si="72"/>
        <v>1.7047429203760348E-2</v>
      </c>
      <c r="F244" s="27">
        <f t="shared" ref="F244:J244" si="80">F223/F$214</f>
        <v>0.19610625399232426</v>
      </c>
      <c r="G244" s="27">
        <f t="shared" si="80"/>
        <v>0.21719954396148736</v>
      </c>
      <c r="H244" s="27">
        <f t="shared" si="80"/>
        <v>0.11326720893656109</v>
      </c>
      <c r="I244" s="27">
        <f t="shared" si="80"/>
        <v>0.19405756777211658</v>
      </c>
      <c r="J244" s="27">
        <f t="shared" si="80"/>
        <v>9.6808103605683978E-3</v>
      </c>
    </row>
    <row r="245" spans="2:10" ht="28" x14ac:dyDescent="0.3">
      <c r="B245" s="70" t="s">
        <v>188</v>
      </c>
      <c r="C245" s="36">
        <f t="shared" si="71"/>
        <v>0.10846461686768365</v>
      </c>
      <c r="D245" s="130"/>
      <c r="E245" s="27">
        <f t="shared" si="72"/>
        <v>2.2498291274574877E-2</v>
      </c>
      <c r="F245" s="27">
        <f t="shared" ref="F245:J245" si="81">F224/F$214</f>
        <v>0.1404322606875876</v>
      </c>
      <c r="G245" s="27">
        <f t="shared" si="81"/>
        <v>0.11636389177347012</v>
      </c>
      <c r="H245" s="27">
        <f t="shared" si="81"/>
        <v>9.6337488964734361E-2</v>
      </c>
      <c r="I245" s="27">
        <f t="shared" si="81"/>
        <v>1.4010403311767894E-2</v>
      </c>
      <c r="J245" s="27">
        <f t="shared" si="81"/>
        <v>0</v>
      </c>
    </row>
    <row r="246" spans="2:10" ht="28" x14ac:dyDescent="0.3">
      <c r="B246" s="70" t="s">
        <v>189</v>
      </c>
      <c r="C246" s="36">
        <f t="shared" si="71"/>
        <v>0.24525047142277076</v>
      </c>
      <c r="D246" s="130"/>
      <c r="E246" s="27">
        <f t="shared" si="72"/>
        <v>0.11918472491169811</v>
      </c>
      <c r="F246" s="27">
        <f t="shared" ref="F246:J246" si="82">F225/F$214</f>
        <v>0.18085288744279046</v>
      </c>
      <c r="G246" s="27">
        <f t="shared" si="82"/>
        <v>0.28116878332970563</v>
      </c>
      <c r="H246" s="27">
        <f t="shared" si="82"/>
        <v>0.41891924911252776</v>
      </c>
      <c r="I246" s="27">
        <f t="shared" si="82"/>
        <v>0.15449675403935961</v>
      </c>
      <c r="J246" s="27">
        <f t="shared" si="82"/>
        <v>1.6410395107645265E-2</v>
      </c>
    </row>
    <row r="247" spans="2:10" ht="28" x14ac:dyDescent="0.3">
      <c r="B247" s="70" t="s">
        <v>190</v>
      </c>
      <c r="C247" s="36">
        <f t="shared" si="71"/>
        <v>0.19404996952224238</v>
      </c>
      <c r="D247" s="130"/>
      <c r="E247" s="27">
        <f t="shared" si="72"/>
        <v>0.1566271101917496</v>
      </c>
      <c r="F247" s="27">
        <f t="shared" ref="F247:J247" si="83">F226/F$214</f>
        <v>9.3315978754977352E-2</v>
      </c>
      <c r="G247" s="27">
        <f t="shared" si="83"/>
        <v>5.1476214820938497E-2</v>
      </c>
      <c r="H247" s="27">
        <f t="shared" si="83"/>
        <v>0.35795128408963756</v>
      </c>
      <c r="I247" s="27">
        <f t="shared" si="83"/>
        <v>0.2147124491238829</v>
      </c>
      <c r="J247" s="27">
        <f t="shared" si="83"/>
        <v>0.24257284004765686</v>
      </c>
    </row>
    <row r="248" spans="2:10" x14ac:dyDescent="0.3">
      <c r="B248" s="70" t="s">
        <v>191</v>
      </c>
      <c r="C248" s="36">
        <f t="shared" si="71"/>
        <v>0.23000587884921689</v>
      </c>
      <c r="D248" s="130"/>
      <c r="E248" s="27">
        <f t="shared" si="72"/>
        <v>4.9605861937660103E-2</v>
      </c>
      <c r="F248" s="27">
        <f t="shared" ref="F248:J248" si="84">F227/F$214</f>
        <v>0.13496963883584551</v>
      </c>
      <c r="G248" s="27">
        <f t="shared" si="84"/>
        <v>0.29150098250416073</v>
      </c>
      <c r="H248" s="27">
        <f t="shared" si="84"/>
        <v>0.2456333289413265</v>
      </c>
      <c r="I248" s="27">
        <f t="shared" si="84"/>
        <v>3.1543582055837904E-2</v>
      </c>
      <c r="J248" s="27">
        <f t="shared" si="84"/>
        <v>0.48480581391655064</v>
      </c>
    </row>
    <row r="249" spans="2:10" x14ac:dyDescent="0.3">
      <c r="B249" s="70" t="s">
        <v>192</v>
      </c>
      <c r="C249" s="36">
        <f t="shared" si="71"/>
        <v>0.262402341981614</v>
      </c>
      <c r="D249" s="130"/>
      <c r="E249" s="27">
        <f t="shared" si="72"/>
        <v>1.3974576672694701E-2</v>
      </c>
      <c r="F249" s="27">
        <f t="shared" ref="F249:J249" si="85">F228/F$214</f>
        <v>0.17481278287667479</v>
      </c>
      <c r="G249" s="27">
        <f t="shared" si="85"/>
        <v>0.15039768746102938</v>
      </c>
      <c r="H249" s="27">
        <f t="shared" si="85"/>
        <v>0.51153200851495595</v>
      </c>
      <c r="I249" s="27">
        <f t="shared" si="85"/>
        <v>9.4003727261378553E-2</v>
      </c>
      <c r="J249" s="27">
        <f t="shared" si="85"/>
        <v>0.2859737236105343</v>
      </c>
    </row>
    <row r="250" spans="2:10" x14ac:dyDescent="0.3">
      <c r="B250" s="70" t="s">
        <v>193</v>
      </c>
      <c r="C250" s="36">
        <f t="shared" si="71"/>
        <v>9.3975356212637112E-2</v>
      </c>
      <c r="D250" s="130"/>
      <c r="E250" s="27">
        <f t="shared" si="72"/>
        <v>0.1465669663647772</v>
      </c>
      <c r="F250" s="27">
        <f t="shared" ref="F250:J250" si="86">F229/F$214</f>
        <v>1.54248355867414E-2</v>
      </c>
      <c r="G250" s="27">
        <f t="shared" si="86"/>
        <v>7.2888520684134692E-2</v>
      </c>
      <c r="H250" s="27">
        <f t="shared" si="86"/>
        <v>0.15454117299962269</v>
      </c>
      <c r="I250" s="27">
        <f t="shared" si="86"/>
        <v>9.7785479418095719E-2</v>
      </c>
      <c r="J250" s="27">
        <f t="shared" si="86"/>
        <v>3.4332197381922525E-3</v>
      </c>
    </row>
    <row r="251" spans="2:10" x14ac:dyDescent="0.3">
      <c r="B251" s="70" t="s">
        <v>194</v>
      </c>
      <c r="C251" s="36">
        <f t="shared" si="71"/>
        <v>0.14988983764381672</v>
      </c>
      <c r="D251" s="130"/>
      <c r="E251" s="27">
        <f t="shared" si="72"/>
        <v>9.8222861678391712E-2</v>
      </c>
      <c r="F251" s="27">
        <f t="shared" ref="F251:J251" si="87">F230/F$214</f>
        <v>0.15470663895172435</v>
      </c>
      <c r="G251" s="27">
        <f t="shared" si="87"/>
        <v>0.13689990617223172</v>
      </c>
      <c r="H251" s="27">
        <f t="shared" si="87"/>
        <v>0.22124086848231408</v>
      </c>
      <c r="I251" s="27">
        <f t="shared" si="87"/>
        <v>7.2492240168921633E-3</v>
      </c>
      <c r="J251" s="27">
        <f t="shared" si="87"/>
        <v>4.5941537359233113E-2</v>
      </c>
    </row>
    <row r="252" spans="2:10" ht="28" x14ac:dyDescent="0.3">
      <c r="B252" s="70" t="s">
        <v>195</v>
      </c>
      <c r="C252" s="36">
        <f t="shared" si="71"/>
        <v>0.1107343302528678</v>
      </c>
      <c r="D252" s="130"/>
      <c r="E252" s="27">
        <f t="shared" si="72"/>
        <v>8.9160851756076576E-2</v>
      </c>
      <c r="F252" s="27">
        <f t="shared" ref="F252:J252" si="88">F231/F$214</f>
        <v>4.2706568047867259E-2</v>
      </c>
      <c r="G252" s="27">
        <f t="shared" si="88"/>
        <v>0.15754152046761691</v>
      </c>
      <c r="H252" s="27">
        <f t="shared" si="88"/>
        <v>0.16113224398149151</v>
      </c>
      <c r="I252" s="27">
        <f t="shared" si="88"/>
        <v>2.0188664841602135E-3</v>
      </c>
      <c r="J252" s="27">
        <f t="shared" si="88"/>
        <v>3.7016430105154902E-2</v>
      </c>
    </row>
    <row r="253" spans="2:10" ht="28" x14ac:dyDescent="0.3">
      <c r="B253" s="70" t="s">
        <v>196</v>
      </c>
      <c r="C253" s="36">
        <f t="shared" si="71"/>
        <v>0.22644097343270328</v>
      </c>
      <c r="D253" s="130"/>
      <c r="E253" s="27">
        <f t="shared" si="72"/>
        <v>0.18563474167440189</v>
      </c>
      <c r="F253" s="27">
        <f t="shared" ref="F253:J253" si="89">F232/F$214</f>
        <v>0.29820398562973915</v>
      </c>
      <c r="G253" s="27">
        <f t="shared" si="89"/>
        <v>0.21226234841557839</v>
      </c>
      <c r="H253" s="27">
        <f t="shared" si="89"/>
        <v>0.31912381800813</v>
      </c>
      <c r="I253" s="27">
        <f t="shared" si="89"/>
        <v>0.10675384003438426</v>
      </c>
      <c r="J253" s="27">
        <f t="shared" si="89"/>
        <v>0.33200946267674142</v>
      </c>
    </row>
    <row r="254" spans="2:10" x14ac:dyDescent="0.3">
      <c r="B254" s="70" t="s">
        <v>197</v>
      </c>
      <c r="C254" s="36">
        <f t="shared" si="71"/>
        <v>9.0564230044713548E-2</v>
      </c>
      <c r="D254" s="130"/>
      <c r="E254" s="27">
        <f t="shared" si="72"/>
        <v>1.3436278984612218E-2</v>
      </c>
      <c r="F254" s="27">
        <f t="shared" ref="F254:J254" si="90">F233/F$214</f>
        <v>0.12972087737234894</v>
      </c>
      <c r="G254" s="27">
        <f t="shared" si="90"/>
        <v>4.4326682673010667E-2</v>
      </c>
      <c r="H254" s="27">
        <f t="shared" si="90"/>
        <v>9.0536754293910129E-2</v>
      </c>
      <c r="I254" s="27">
        <f t="shared" si="90"/>
        <v>2.0310406226890142E-2</v>
      </c>
      <c r="J254" s="27">
        <f t="shared" si="90"/>
        <v>5.2807977789269239E-2</v>
      </c>
    </row>
    <row r="255" spans="2:10" ht="28" x14ac:dyDescent="0.3">
      <c r="B255" s="70" t="s">
        <v>198</v>
      </c>
      <c r="C255" s="36">
        <f t="shared" si="71"/>
        <v>0.12542647803481102</v>
      </c>
      <c r="D255" s="130"/>
      <c r="E255" s="27">
        <f t="shared" si="72"/>
        <v>6.9872883363473505E-3</v>
      </c>
      <c r="F255" s="27">
        <f t="shared" ref="F255:J255" si="91">F234/F$214</f>
        <v>0.17420809052165509</v>
      </c>
      <c r="G255" s="27">
        <f t="shared" si="91"/>
        <v>7.1150983238167126E-2</v>
      </c>
      <c r="H255" s="27">
        <f t="shared" si="91"/>
        <v>0.131572493656056</v>
      </c>
      <c r="I255" s="27">
        <f t="shared" si="91"/>
        <v>2.6856352682141867E-2</v>
      </c>
      <c r="J255" s="27">
        <f t="shared" si="91"/>
        <v>0</v>
      </c>
    </row>
  </sheetData>
  <sheetProtection sheet="1" objects="1" scenarios="1"/>
  <protectedRanges>
    <protectedRange algorithmName="SHA-512" hashValue="iQgqHlqr5JMQ90bRaFrad9+b4rTJ5AjmOBVy673BGsyxZnQSGcvyhGvRclQIFPruw0ySdbFZcrSVhA9Xwo/vDg==" saltValue="pEv6EAyKyKbduexuekgmdQ==" spinCount="100000" sqref="J23:J25 K22:P22" name="Range1_2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ABOUT THIS DATA</vt:lpstr>
      <vt:lpstr>Section 1</vt:lpstr>
      <vt:lpstr>Section 2</vt:lpstr>
      <vt:lpstr>Section 3</vt:lpstr>
      <vt:lpstr>Section 4</vt:lpstr>
      <vt:lpstr>Section 5</vt:lpstr>
      <vt:lpstr>Section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Kahn</dc:creator>
  <cp:lastModifiedBy>Amy Kahn</cp:lastModifiedBy>
  <dcterms:created xsi:type="dcterms:W3CDTF">2023-11-21T09:47:44Z</dcterms:created>
  <dcterms:modified xsi:type="dcterms:W3CDTF">2024-03-06T15:45:37Z</dcterms:modified>
</cp:coreProperties>
</file>